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7160" yWindow="-32000" windowWidth="51200" windowHeight="31540" tabRatio="830"/>
  </bookViews>
  <sheets>
    <sheet name="Mean Expends" sheetId="35" r:id="rId1"/>
    <sheet name="wealth vs spending " sheetId="38" r:id="rId2"/>
    <sheet name="CombIncome" sheetId="28" r:id="rId3"/>
    <sheet name="SCF wealth 2013 Table 4" sheetId="36" r:id="rId4"/>
    <sheet name="1984" sheetId="33" r:id="rId5"/>
    <sheet name="1985" sheetId="32" r:id="rId6"/>
    <sheet name="1986" sheetId="31" r:id="rId7"/>
    <sheet name="1987" sheetId="30" r:id="rId8"/>
    <sheet name="1988" sheetId="29" r:id="rId9"/>
    <sheet name="1989" sheetId="1" r:id="rId10"/>
    <sheet name="1990" sheetId="2" r:id="rId11"/>
    <sheet name="1991" sheetId="3" r:id="rId12"/>
    <sheet name="1992" sheetId="12" r:id="rId13"/>
    <sheet name="1993" sheetId="13" r:id="rId14"/>
    <sheet name="1994" sheetId="14" r:id="rId15"/>
    <sheet name="1995" sheetId="15" r:id="rId16"/>
    <sheet name="1996" sheetId="16" r:id="rId17"/>
    <sheet name="1997" sheetId="17" r:id="rId18"/>
    <sheet name="1998" sheetId="18" r:id="rId19"/>
    <sheet name="1999" sheetId="19" r:id="rId20"/>
    <sheet name="2000" sheetId="20" r:id="rId21"/>
    <sheet name="2001" sheetId="21" r:id="rId22"/>
    <sheet name="2002" sheetId="22" r:id="rId23"/>
    <sheet name="2003" sheetId="23" r:id="rId24"/>
    <sheet name="2004" sheetId="11" r:id="rId25"/>
    <sheet name="2005" sheetId="10" r:id="rId26"/>
    <sheet name="2006" sheetId="4" r:id="rId27"/>
    <sheet name="2007" sheetId="9" r:id="rId28"/>
    <sheet name="2008" sheetId="8" r:id="rId29"/>
    <sheet name="2009" sheetId="7" r:id="rId30"/>
    <sheet name="2010" sheetId="5" r:id="rId31"/>
    <sheet name="2011" sheetId="6" r:id="rId32"/>
    <sheet name="2012" sheetId="24" r:id="rId33"/>
    <sheet name="2013" sheetId="25" r:id="rId34"/>
    <sheet name="2014" sheetId="26" r:id="rId35"/>
    <sheet name="2015" sheetId="27" r:id="rId36"/>
    <sheet name="2016" sheetId="34" r:id="rId37"/>
  </sheets>
  <externalReferences>
    <externalReference r:id="rId38"/>
    <externalReference r:id="rId39"/>
    <externalReference r:id="rId40"/>
    <externalReference r:id="rId41"/>
  </externalReferences>
  <definedNames>
    <definedName name="_1984" localSheetId="4">'1984'!$A$1:$I$158</definedName>
    <definedName name="_1985" localSheetId="5">'1985'!$A$1:$I$158</definedName>
    <definedName name="_1986" localSheetId="6">'1986'!$A$1:$I$158</definedName>
    <definedName name="_1987" localSheetId="7">'1987'!$A$1:$I$158</definedName>
    <definedName name="_1988" localSheetId="8">'1988'!$A$1:$I$166</definedName>
    <definedName name="AGECL">[2]scfbull!$B$2:$B$19531</definedName>
    <definedName name="DEBT">[2]scfbull!$R$2:$R$19531</definedName>
    <definedName name="EDCL">[3]scfbull!$T$2:$T$21496</definedName>
    <definedName name="EQUITY">[2]scfbull!$X$2:$X$19531</definedName>
    <definedName name="FIN">[2]scfbull!$Y$2:$Y$19531</definedName>
    <definedName name="HDEBT">[2]scfbull!$AK$2:$AK$19531</definedName>
    <definedName name="HEQUITY">[2]scfbull!$AL$2:$AL$19531</definedName>
    <definedName name="HOUSECL">[2]scfbull!$BC$2:$BC$19531</definedName>
    <definedName name="INCCAT">[2]scfbull!$BL$2:$BL$19531</definedName>
    <definedName name="INCCL2">[2]scfbull!$BM$2:$BM$19531</definedName>
    <definedName name="INCOME">[2]scfbull!$BN$2:$BN$19531</definedName>
    <definedName name="LATE60">[2]scfbull!$BX$2:$BX$19531</definedName>
    <definedName name="NWCAT">[2]scfbull!$DH$2:$DH$19531</definedName>
    <definedName name="OCCAT1">[3]scfbull!$DK$2:$DK$21496</definedName>
    <definedName name="PIRTOTAL">[2]scfbull!$DT$2:$DT$19531</definedName>
    <definedName name="_xlnm.Print_Titles" localSheetId="32">'2012'!$1:$4</definedName>
    <definedName name="_xlnm.Print_Titles" localSheetId="33">'2013'!$1:$4</definedName>
    <definedName name="_xlnm.Print_Titles" localSheetId="34">'2014'!$1:$4</definedName>
    <definedName name="_xlnm.Print_Titles" localSheetId="35">'2015'!$1:$4</definedName>
    <definedName name="_xlnm.Print_Titles" localSheetId="36">'2016'!$1:$3</definedName>
    <definedName name="RACECL">[3]scfbull!$EE$2:$EE$21496</definedName>
    <definedName name="REGION">[3]scfbull!$EF$2:$EF$21496</definedName>
    <definedName name="SAVED">[4]scfbull!$EK$2:$EK$21546</definedName>
    <definedName name="TPAY">[2]scfbull!$EZ$2:$EZ$19531</definedName>
    <definedName name="WGT">[2]scfbull!$FE$2:$FE$19531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38" l="1"/>
  <c r="D40" i="38"/>
  <c r="C32" i="38"/>
  <c r="G26" i="38"/>
  <c r="F26" i="38"/>
  <c r="E26" i="38"/>
  <c r="D26" i="38"/>
  <c r="C26" i="38"/>
  <c r="G16" i="38"/>
  <c r="F16" i="38"/>
  <c r="E16" i="38"/>
  <c r="D16" i="38"/>
  <c r="C16" i="38"/>
  <c r="C27" i="38"/>
  <c r="C33" i="38"/>
  <c r="C17" i="38"/>
  <c r="D17" i="38"/>
  <c r="D32" i="38"/>
  <c r="E17" i="38"/>
  <c r="E32" i="38"/>
  <c r="F17" i="38"/>
  <c r="F32" i="38"/>
  <c r="G17" i="38"/>
  <c r="G32" i="38"/>
  <c r="H32" i="38"/>
  <c r="D27" i="38"/>
  <c r="D33" i="38"/>
  <c r="E27" i="38"/>
  <c r="E33" i="38"/>
  <c r="F27" i="38"/>
  <c r="F33" i="38"/>
  <c r="G27" i="38"/>
  <c r="G33" i="38"/>
  <c r="H33" i="38"/>
  <c r="I32" i="38"/>
  <c r="C28" i="38"/>
  <c r="G28" i="38"/>
  <c r="F28" i="38"/>
  <c r="E28" i="38"/>
  <c r="D28" i="38"/>
  <c r="D18" i="38"/>
  <c r="E18" i="38"/>
  <c r="F18" i="38"/>
  <c r="G18" i="38"/>
  <c r="C18" i="38"/>
  <c r="G15" i="38"/>
  <c r="F15" i="38"/>
  <c r="E15" i="38"/>
  <c r="D15" i="38"/>
  <c r="C15" i="38"/>
  <c r="K57" i="25"/>
  <c r="K56" i="25"/>
  <c r="K55" i="25"/>
  <c r="K54" i="25"/>
  <c r="J54" i="25"/>
  <c r="D25" i="38"/>
  <c r="E25" i="38"/>
  <c r="F25" i="38"/>
  <c r="G25" i="38"/>
  <c r="C25" i="38"/>
  <c r="D51" i="25"/>
  <c r="E51" i="25"/>
  <c r="F51" i="25"/>
  <c r="G51" i="25"/>
  <c r="C51" i="25"/>
  <c r="S73" i="36"/>
  <c r="R73" i="36"/>
  <c r="Q73" i="36"/>
  <c r="P73" i="36"/>
  <c r="O73" i="36"/>
  <c r="N73" i="36"/>
  <c r="M73" i="36"/>
  <c r="L73" i="36"/>
  <c r="K73" i="36"/>
  <c r="J73" i="36"/>
  <c r="I73" i="36"/>
  <c r="H73" i="36"/>
  <c r="G73" i="36"/>
  <c r="F73" i="36"/>
  <c r="E73" i="36"/>
  <c r="D73" i="36"/>
  <c r="C73" i="36"/>
  <c r="B73" i="36"/>
  <c r="S72" i="36"/>
  <c r="R72" i="36"/>
  <c r="Q72" i="36"/>
  <c r="P72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C72" i="36"/>
  <c r="B72" i="36"/>
  <c r="S71" i="36"/>
  <c r="R71" i="36"/>
  <c r="Q71" i="36"/>
  <c r="P71" i="36"/>
  <c r="O71" i="36"/>
  <c r="N71" i="36"/>
  <c r="M71" i="36"/>
  <c r="L71" i="36"/>
  <c r="K71" i="36"/>
  <c r="J71" i="36"/>
  <c r="I71" i="36"/>
  <c r="H71" i="36"/>
  <c r="G71" i="36"/>
  <c r="F71" i="36"/>
  <c r="E71" i="36"/>
  <c r="D71" i="36"/>
  <c r="C71" i="36"/>
  <c r="B71" i="36"/>
  <c r="S70" i="36"/>
  <c r="R70" i="36"/>
  <c r="Q70" i="36"/>
  <c r="P70" i="36"/>
  <c r="O70" i="36"/>
  <c r="N70" i="36"/>
  <c r="M70" i="36"/>
  <c r="L70" i="36"/>
  <c r="K70" i="36"/>
  <c r="J70" i="36"/>
  <c r="I70" i="36"/>
  <c r="H70" i="36"/>
  <c r="G70" i="36"/>
  <c r="F70" i="36"/>
  <c r="E70" i="36"/>
  <c r="D70" i="36"/>
  <c r="C70" i="36"/>
  <c r="B70" i="36"/>
  <c r="S69" i="36"/>
  <c r="R69" i="36"/>
  <c r="Q69" i="36"/>
  <c r="P69" i="36"/>
  <c r="O69" i="36"/>
  <c r="N69" i="36"/>
  <c r="M69" i="36"/>
  <c r="L69" i="36"/>
  <c r="K69" i="36"/>
  <c r="J69" i="36"/>
  <c r="I69" i="36"/>
  <c r="H69" i="36"/>
  <c r="G69" i="36"/>
  <c r="F69" i="36"/>
  <c r="E69" i="36"/>
  <c r="D69" i="36"/>
  <c r="C69" i="36"/>
  <c r="B69" i="36"/>
  <c r="S68" i="36"/>
  <c r="R68" i="36"/>
  <c r="Q68" i="36"/>
  <c r="P68" i="36"/>
  <c r="O68" i="36"/>
  <c r="N68" i="36"/>
  <c r="M68" i="36"/>
  <c r="L68" i="36"/>
  <c r="K68" i="36"/>
  <c r="J68" i="36"/>
  <c r="I68" i="36"/>
  <c r="H68" i="36"/>
  <c r="G68" i="36"/>
  <c r="F68" i="36"/>
  <c r="E68" i="36"/>
  <c r="D68" i="36"/>
  <c r="C68" i="36"/>
  <c r="B68" i="36"/>
  <c r="S67" i="36"/>
  <c r="R67" i="36"/>
  <c r="Q67" i="36"/>
  <c r="P67" i="36"/>
  <c r="O67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B67" i="36"/>
  <c r="S66" i="36"/>
  <c r="R66" i="36"/>
  <c r="Q66" i="36"/>
  <c r="P66" i="36"/>
  <c r="O66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B66" i="36"/>
  <c r="S65" i="36"/>
  <c r="R65" i="36"/>
  <c r="Q65" i="36"/>
  <c r="P65" i="36"/>
  <c r="O65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B65" i="36"/>
  <c r="S64" i="36"/>
  <c r="R64" i="36"/>
  <c r="Q64" i="36"/>
  <c r="P64" i="36"/>
  <c r="O64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B64" i="36"/>
  <c r="S63" i="36"/>
  <c r="R63" i="36"/>
  <c r="Q63" i="36"/>
  <c r="P63" i="36"/>
  <c r="O63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B63" i="36"/>
  <c r="S62" i="36"/>
  <c r="R62" i="36"/>
  <c r="Q62" i="36"/>
  <c r="P62" i="36"/>
  <c r="O62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B62" i="36"/>
  <c r="S61" i="36"/>
  <c r="R61" i="36"/>
  <c r="Q61" i="36"/>
  <c r="P61" i="36"/>
  <c r="O61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B61" i="36"/>
  <c r="S60" i="36"/>
  <c r="R60" i="36"/>
  <c r="Q60" i="36"/>
  <c r="P60" i="36"/>
  <c r="O60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B60" i="36"/>
  <c r="S59" i="36"/>
  <c r="R59" i="36"/>
  <c r="Q59" i="36"/>
  <c r="P59" i="36"/>
  <c r="O59" i="36"/>
  <c r="N59" i="36"/>
  <c r="M59" i="36"/>
  <c r="L59" i="36"/>
  <c r="K59" i="36"/>
  <c r="J59" i="36"/>
  <c r="I59" i="36"/>
  <c r="H59" i="36"/>
  <c r="G59" i="36"/>
  <c r="F59" i="36"/>
  <c r="E59" i="36"/>
  <c r="D59" i="36"/>
  <c r="C59" i="36"/>
  <c r="B59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D58" i="36"/>
  <c r="C58" i="36"/>
  <c r="B58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7" i="36"/>
  <c r="C57" i="36"/>
  <c r="B57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G56" i="36"/>
  <c r="F56" i="36"/>
  <c r="E56" i="36"/>
  <c r="D56" i="36"/>
  <c r="C56" i="36"/>
  <c r="B56" i="36"/>
  <c r="S55" i="36"/>
  <c r="R55" i="36"/>
  <c r="Q55" i="36"/>
  <c r="P55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B55" i="36"/>
  <c r="S54" i="36"/>
  <c r="R54" i="36"/>
  <c r="Q54" i="36"/>
  <c r="P54" i="36"/>
  <c r="O54" i="36"/>
  <c r="N54" i="36"/>
  <c r="M54" i="36"/>
  <c r="L54" i="36"/>
  <c r="K54" i="36"/>
  <c r="J54" i="36"/>
  <c r="I54" i="36"/>
  <c r="H54" i="36"/>
  <c r="G54" i="36"/>
  <c r="F54" i="36"/>
  <c r="E54" i="36"/>
  <c r="D54" i="36"/>
  <c r="C54" i="36"/>
  <c r="B54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C53" i="36"/>
  <c r="B53" i="36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B52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B51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B50" i="36"/>
  <c r="S49" i="36"/>
  <c r="R49" i="36"/>
  <c r="Q49" i="36"/>
  <c r="P49" i="36"/>
  <c r="O49" i="36"/>
  <c r="N49" i="36"/>
  <c r="M49" i="36"/>
  <c r="L49" i="36"/>
  <c r="K49" i="36"/>
  <c r="J49" i="36"/>
  <c r="I49" i="36"/>
  <c r="H49" i="36"/>
  <c r="G49" i="36"/>
  <c r="F49" i="36"/>
  <c r="E49" i="36"/>
  <c r="D49" i="36"/>
  <c r="C49" i="36"/>
  <c r="B49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D48" i="36"/>
  <c r="C48" i="36"/>
  <c r="B48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G47" i="36"/>
  <c r="F47" i="36"/>
  <c r="E47" i="36"/>
  <c r="D47" i="36"/>
  <c r="C47" i="36"/>
  <c r="B47" i="36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C46" i="36"/>
  <c r="B46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G45" i="36"/>
  <c r="F45" i="36"/>
  <c r="E45" i="36"/>
  <c r="D45" i="36"/>
  <c r="C45" i="36"/>
  <c r="B45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G44" i="36"/>
  <c r="F44" i="36"/>
  <c r="E44" i="36"/>
  <c r="D44" i="36"/>
  <c r="C44" i="36"/>
  <c r="B44" i="36"/>
  <c r="S43" i="36"/>
  <c r="R43" i="36"/>
  <c r="Q43" i="36"/>
  <c r="P43" i="36"/>
  <c r="O43" i="36"/>
  <c r="N43" i="36"/>
  <c r="M43" i="36"/>
  <c r="L43" i="36"/>
  <c r="K43" i="36"/>
  <c r="J43" i="36"/>
  <c r="I43" i="36"/>
  <c r="H43" i="36"/>
  <c r="G43" i="36"/>
  <c r="F43" i="36"/>
  <c r="E43" i="36"/>
  <c r="D43" i="36"/>
  <c r="C43" i="36"/>
  <c r="B43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D42" i="36"/>
  <c r="C42" i="36"/>
  <c r="B42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B40" i="36"/>
  <c r="S39" i="36"/>
  <c r="R39" i="36"/>
  <c r="Q39" i="36"/>
  <c r="P39" i="36"/>
  <c r="O39" i="36"/>
  <c r="N39" i="36"/>
  <c r="M39" i="36"/>
  <c r="L39" i="36"/>
  <c r="K39" i="36"/>
  <c r="J39" i="36"/>
  <c r="I39" i="36"/>
  <c r="H39" i="36"/>
  <c r="G39" i="36"/>
  <c r="F39" i="36"/>
  <c r="E39" i="36"/>
  <c r="D39" i="36"/>
  <c r="C39" i="36"/>
  <c r="B39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G38" i="36"/>
  <c r="F38" i="36"/>
  <c r="E38" i="36"/>
  <c r="D38" i="36"/>
  <c r="C38" i="36"/>
  <c r="B38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C37" i="36"/>
  <c r="B37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B35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B34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C33" i="36"/>
  <c r="B33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B32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B29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B28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B27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S21" i="36"/>
  <c r="R21" i="36"/>
  <c r="Q21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B21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B19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B17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B16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C15" i="36"/>
  <c r="B15" i="36"/>
  <c r="S14" i="36"/>
  <c r="R14" i="36"/>
  <c r="Q14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D14" i="36"/>
  <c r="C14" i="36"/>
  <c r="B14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D13" i="36"/>
  <c r="C13" i="36"/>
  <c r="B13" i="36"/>
  <c r="S12" i="36"/>
  <c r="R12" i="36"/>
  <c r="Q12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C12" i="36"/>
  <c r="B12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S9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C9" i="36"/>
  <c r="B9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D8" i="36"/>
  <c r="C8" i="36"/>
  <c r="B8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7" i="36"/>
  <c r="C7" i="36"/>
  <c r="B7" i="36"/>
  <c r="S6" i="36"/>
  <c r="R6" i="36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B6" i="36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  <c r="E81" i="35"/>
  <c r="F81" i="35"/>
  <c r="G81" i="35"/>
  <c r="H81" i="35"/>
  <c r="D81" i="35"/>
  <c r="E77" i="35"/>
  <c r="F77" i="35"/>
  <c r="G77" i="35"/>
  <c r="H77" i="35"/>
  <c r="D77" i="35"/>
  <c r="D45" i="35"/>
  <c r="H45" i="35"/>
  <c r="E45" i="35"/>
  <c r="F45" i="35"/>
  <c r="G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45" i="35"/>
  <c r="L54" i="35"/>
  <c r="M7" i="35"/>
  <c r="N7" i="35"/>
  <c r="O7" i="35"/>
  <c r="P7" i="35"/>
  <c r="M8" i="35"/>
  <c r="N8" i="35"/>
  <c r="O8" i="35"/>
  <c r="P8" i="35"/>
  <c r="M9" i="35"/>
  <c r="N9" i="35"/>
  <c r="O9" i="35"/>
  <c r="P9" i="35"/>
  <c r="M10" i="35"/>
  <c r="N10" i="35"/>
  <c r="O10" i="35"/>
  <c r="P10" i="35"/>
  <c r="M11" i="35"/>
  <c r="N11" i="35"/>
  <c r="O11" i="35"/>
  <c r="P11" i="35"/>
  <c r="M12" i="35"/>
  <c r="N12" i="35"/>
  <c r="O12" i="35"/>
  <c r="P12" i="35"/>
  <c r="M13" i="35"/>
  <c r="N13" i="35"/>
  <c r="O13" i="35"/>
  <c r="P13" i="35"/>
  <c r="M14" i="35"/>
  <c r="N14" i="35"/>
  <c r="O14" i="35"/>
  <c r="P14" i="35"/>
  <c r="M15" i="35"/>
  <c r="N15" i="35"/>
  <c r="O15" i="35"/>
  <c r="P15" i="35"/>
  <c r="M16" i="35"/>
  <c r="N16" i="35"/>
  <c r="O16" i="35"/>
  <c r="P16" i="35"/>
  <c r="M17" i="35"/>
  <c r="N17" i="35"/>
  <c r="O17" i="35"/>
  <c r="P17" i="35"/>
  <c r="M18" i="35"/>
  <c r="N18" i="35"/>
  <c r="O18" i="35"/>
  <c r="P18" i="35"/>
  <c r="M19" i="35"/>
  <c r="N19" i="35"/>
  <c r="O19" i="35"/>
  <c r="P19" i="35"/>
  <c r="M20" i="35"/>
  <c r="N20" i="35"/>
  <c r="O20" i="35"/>
  <c r="P20" i="35"/>
  <c r="M21" i="35"/>
  <c r="N21" i="35"/>
  <c r="O21" i="35"/>
  <c r="P21" i="35"/>
  <c r="M22" i="35"/>
  <c r="N22" i="35"/>
  <c r="O22" i="35"/>
  <c r="P22" i="35"/>
  <c r="M23" i="35"/>
  <c r="N23" i="35"/>
  <c r="O23" i="35"/>
  <c r="P23" i="35"/>
  <c r="M24" i="35"/>
  <c r="N24" i="35"/>
  <c r="O24" i="35"/>
  <c r="P24" i="35"/>
  <c r="M25" i="35"/>
  <c r="N25" i="35"/>
  <c r="O25" i="35"/>
  <c r="P25" i="35"/>
  <c r="M26" i="35"/>
  <c r="N26" i="35"/>
  <c r="O26" i="35"/>
  <c r="P26" i="35"/>
  <c r="M27" i="35"/>
  <c r="N27" i="35"/>
  <c r="O27" i="35"/>
  <c r="P27" i="35"/>
  <c r="M28" i="35"/>
  <c r="N28" i="35"/>
  <c r="O28" i="35"/>
  <c r="P28" i="35"/>
  <c r="M29" i="35"/>
  <c r="N29" i="35"/>
  <c r="O29" i="35"/>
  <c r="P29" i="35"/>
  <c r="M30" i="35"/>
  <c r="N30" i="35"/>
  <c r="O30" i="35"/>
  <c r="P30" i="35"/>
  <c r="M31" i="35"/>
  <c r="N31" i="35"/>
  <c r="O31" i="35"/>
  <c r="P31" i="35"/>
  <c r="M32" i="35"/>
  <c r="N32" i="35"/>
  <c r="O32" i="35"/>
  <c r="P32" i="35"/>
  <c r="M33" i="35"/>
  <c r="N33" i="35"/>
  <c r="O33" i="35"/>
  <c r="P33" i="35"/>
  <c r="M34" i="35"/>
  <c r="N34" i="35"/>
  <c r="O34" i="35"/>
  <c r="P34" i="35"/>
  <c r="M35" i="35"/>
  <c r="N35" i="35"/>
  <c r="O35" i="35"/>
  <c r="P35" i="35"/>
  <c r="M36" i="35"/>
  <c r="N36" i="35"/>
  <c r="O36" i="35"/>
  <c r="P36" i="35"/>
  <c r="M37" i="35"/>
  <c r="N37" i="35"/>
  <c r="O37" i="35"/>
  <c r="P37" i="35"/>
  <c r="M38" i="35"/>
  <c r="N38" i="35"/>
  <c r="O38" i="35"/>
  <c r="P38" i="35"/>
  <c r="M39" i="35"/>
  <c r="N39" i="35"/>
  <c r="O39" i="35"/>
  <c r="P39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7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7" i="35"/>
  <c r="E7" i="35"/>
  <c r="F7" i="35"/>
  <c r="G7" i="35"/>
  <c r="H7" i="35"/>
  <c r="E8" i="35"/>
  <c r="F8" i="35"/>
  <c r="G8" i="35"/>
  <c r="H8" i="35"/>
  <c r="E9" i="35"/>
  <c r="F9" i="35"/>
  <c r="G9" i="35"/>
  <c r="H9" i="35"/>
  <c r="E10" i="35"/>
  <c r="F10" i="35"/>
  <c r="G10" i="35"/>
  <c r="H10" i="35"/>
  <c r="E11" i="35"/>
  <c r="F11" i="35"/>
  <c r="G11" i="35"/>
  <c r="H11" i="35"/>
  <c r="E12" i="35"/>
  <c r="F12" i="35"/>
  <c r="G12" i="35"/>
  <c r="H12" i="35"/>
  <c r="E13" i="35"/>
  <c r="F13" i="35"/>
  <c r="G13" i="35"/>
  <c r="H13" i="35"/>
  <c r="E14" i="35"/>
  <c r="F14" i="35"/>
  <c r="G14" i="35"/>
  <c r="H14" i="35"/>
  <c r="E15" i="35"/>
  <c r="F15" i="35"/>
  <c r="G15" i="35"/>
  <c r="H15" i="35"/>
  <c r="E16" i="35"/>
  <c r="F16" i="35"/>
  <c r="G16" i="35"/>
  <c r="H16" i="35"/>
  <c r="E17" i="35"/>
  <c r="F17" i="35"/>
  <c r="G17" i="35"/>
  <c r="H17" i="35"/>
  <c r="E18" i="35"/>
  <c r="F18" i="35"/>
  <c r="G18" i="35"/>
  <c r="H18" i="35"/>
  <c r="E19" i="35"/>
  <c r="F19" i="35"/>
  <c r="G19" i="35"/>
  <c r="H19" i="35"/>
  <c r="E20" i="35"/>
  <c r="F20" i="35"/>
  <c r="G20" i="35"/>
  <c r="H20" i="35"/>
  <c r="E21" i="35"/>
  <c r="F21" i="35"/>
  <c r="G21" i="35"/>
  <c r="H21" i="35"/>
  <c r="E22" i="35"/>
  <c r="F22" i="35"/>
  <c r="G22" i="35"/>
  <c r="H22" i="35"/>
  <c r="E23" i="35"/>
  <c r="F23" i="35"/>
  <c r="G23" i="35"/>
  <c r="H23" i="35"/>
  <c r="E24" i="35"/>
  <c r="F24" i="35"/>
  <c r="G24" i="35"/>
  <c r="H24" i="35"/>
  <c r="E25" i="35"/>
  <c r="F25" i="35"/>
  <c r="G25" i="35"/>
  <c r="H25" i="35"/>
  <c r="E26" i="35"/>
  <c r="F26" i="35"/>
  <c r="G26" i="35"/>
  <c r="H26" i="35"/>
  <c r="E27" i="35"/>
  <c r="F27" i="35"/>
  <c r="G27" i="35"/>
  <c r="H27" i="35"/>
  <c r="E28" i="35"/>
  <c r="F28" i="35"/>
  <c r="G28" i="35"/>
  <c r="H28" i="35"/>
  <c r="E29" i="35"/>
  <c r="F29" i="35"/>
  <c r="G29" i="35"/>
  <c r="H29" i="35"/>
  <c r="E30" i="35"/>
  <c r="F30" i="35"/>
  <c r="G30" i="35"/>
  <c r="H30" i="35"/>
  <c r="E31" i="35"/>
  <c r="F31" i="35"/>
  <c r="G31" i="35"/>
  <c r="H31" i="35"/>
  <c r="E32" i="35"/>
  <c r="F32" i="35"/>
  <c r="G32" i="35"/>
  <c r="H32" i="35"/>
  <c r="E33" i="35"/>
  <c r="F33" i="35"/>
  <c r="G33" i="35"/>
  <c r="H33" i="35"/>
  <c r="E34" i="35"/>
  <c r="F34" i="35"/>
  <c r="G34" i="35"/>
  <c r="H34" i="35"/>
  <c r="E35" i="35"/>
  <c r="F35" i="35"/>
  <c r="G35" i="35"/>
  <c r="H35" i="35"/>
  <c r="E36" i="35"/>
  <c r="F36" i="35"/>
  <c r="G36" i="35"/>
  <c r="H36" i="35"/>
  <c r="E37" i="35"/>
  <c r="F37" i="35"/>
  <c r="G37" i="35"/>
  <c r="H37" i="35"/>
  <c r="E38" i="35"/>
  <c r="F38" i="35"/>
  <c r="G38" i="35"/>
  <c r="H38" i="35"/>
  <c r="E39" i="35"/>
  <c r="F39" i="35"/>
  <c r="G39" i="35"/>
  <c r="H39" i="35"/>
  <c r="R36" i="35"/>
  <c r="S36" i="35"/>
  <c r="R7" i="35"/>
  <c r="S7" i="35"/>
  <c r="T58" i="35"/>
  <c r="S58" i="35"/>
  <c r="L58" i="35"/>
  <c r="R32" i="35"/>
  <c r="S32" i="35"/>
  <c r="T57" i="35"/>
  <c r="S57" i="35"/>
  <c r="L57" i="35"/>
  <c r="R24" i="35"/>
  <c r="S24" i="35"/>
  <c r="T56" i="35"/>
  <c r="S56" i="35"/>
  <c r="L56" i="35"/>
  <c r="R15" i="35"/>
  <c r="S15" i="35"/>
  <c r="T55" i="35"/>
  <c r="S55" i="35"/>
  <c r="L55" i="35"/>
  <c r="R13" i="35"/>
  <c r="S13" i="35"/>
  <c r="T54" i="35"/>
  <c r="S54" i="35"/>
  <c r="S51" i="35"/>
  <c r="W36" i="35"/>
  <c r="W7" i="35"/>
  <c r="X36" i="35"/>
  <c r="T36" i="35"/>
  <c r="W35" i="35"/>
  <c r="X35" i="35"/>
  <c r="R35" i="35"/>
  <c r="S35" i="35"/>
  <c r="T35" i="35"/>
  <c r="W34" i="35"/>
  <c r="X34" i="35"/>
  <c r="R34" i="35"/>
  <c r="S34" i="35"/>
  <c r="T34" i="35"/>
  <c r="W33" i="35"/>
  <c r="X33" i="35"/>
  <c r="R33" i="35"/>
  <c r="S33" i="35"/>
  <c r="T33" i="35"/>
  <c r="W32" i="35"/>
  <c r="X32" i="35"/>
  <c r="T32" i="35"/>
  <c r="W31" i="35"/>
  <c r="X31" i="35"/>
  <c r="R31" i="35"/>
  <c r="S31" i="35"/>
  <c r="T31" i="35"/>
  <c r="W30" i="35"/>
  <c r="X30" i="35"/>
  <c r="R30" i="35"/>
  <c r="S30" i="35"/>
  <c r="T30" i="35"/>
  <c r="W29" i="35"/>
  <c r="X29" i="35"/>
  <c r="R29" i="35"/>
  <c r="S29" i="35"/>
  <c r="T29" i="35"/>
  <c r="W28" i="35"/>
  <c r="X28" i="35"/>
  <c r="R28" i="35"/>
  <c r="S28" i="35"/>
  <c r="T28" i="35"/>
  <c r="W27" i="35"/>
  <c r="X27" i="35"/>
  <c r="R27" i="35"/>
  <c r="S27" i="35"/>
  <c r="T27" i="35"/>
  <c r="W26" i="35"/>
  <c r="X26" i="35"/>
  <c r="R26" i="35"/>
  <c r="S26" i="35"/>
  <c r="T26" i="35"/>
  <c r="W25" i="35"/>
  <c r="X25" i="35"/>
  <c r="R25" i="35"/>
  <c r="S25" i="35"/>
  <c r="T25" i="35"/>
  <c r="W24" i="35"/>
  <c r="X24" i="35"/>
  <c r="T24" i="35"/>
  <c r="W23" i="35"/>
  <c r="X23" i="35"/>
  <c r="R23" i="35"/>
  <c r="S23" i="35"/>
  <c r="T23" i="35"/>
  <c r="W22" i="35"/>
  <c r="X22" i="35"/>
  <c r="R22" i="35"/>
  <c r="S22" i="35"/>
  <c r="T22" i="35"/>
  <c r="W21" i="35"/>
  <c r="X21" i="35"/>
  <c r="R21" i="35"/>
  <c r="S21" i="35"/>
  <c r="T21" i="35"/>
  <c r="W20" i="35"/>
  <c r="X20" i="35"/>
  <c r="R20" i="35"/>
  <c r="S20" i="35"/>
  <c r="T20" i="35"/>
  <c r="W19" i="35"/>
  <c r="X19" i="35"/>
  <c r="R19" i="35"/>
  <c r="S19" i="35"/>
  <c r="T19" i="35"/>
  <c r="W18" i="35"/>
  <c r="X18" i="35"/>
  <c r="R18" i="35"/>
  <c r="S18" i="35"/>
  <c r="T18" i="35"/>
  <c r="W17" i="35"/>
  <c r="X17" i="35"/>
  <c r="R17" i="35"/>
  <c r="S17" i="35"/>
  <c r="T17" i="35"/>
  <c r="W16" i="35"/>
  <c r="X16" i="35"/>
  <c r="R16" i="35"/>
  <c r="S16" i="35"/>
  <c r="T16" i="35"/>
  <c r="W15" i="35"/>
  <c r="X15" i="35"/>
  <c r="T15" i="35"/>
  <c r="W14" i="35"/>
  <c r="X14" i="35"/>
  <c r="R14" i="35"/>
  <c r="S14" i="35"/>
  <c r="T14" i="35"/>
  <c r="W13" i="35"/>
  <c r="X13" i="35"/>
  <c r="T13" i="35"/>
  <c r="W12" i="35"/>
  <c r="X12" i="35"/>
  <c r="R12" i="35"/>
  <c r="S12" i="35"/>
  <c r="T12" i="35"/>
  <c r="W11" i="35"/>
  <c r="X11" i="35"/>
  <c r="R11" i="35"/>
  <c r="S11" i="35"/>
  <c r="T11" i="35"/>
  <c r="W10" i="35"/>
  <c r="X10" i="35"/>
  <c r="R10" i="35"/>
  <c r="S10" i="35"/>
  <c r="T10" i="35"/>
  <c r="W9" i="35"/>
  <c r="X9" i="35"/>
  <c r="R9" i="35"/>
  <c r="S9" i="35"/>
  <c r="T9" i="35"/>
  <c r="W8" i="35"/>
  <c r="X8" i="35"/>
  <c r="R8" i="35"/>
  <c r="S8" i="35"/>
  <c r="T8" i="35"/>
  <c r="X7" i="35"/>
  <c r="T7" i="35"/>
  <c r="B43" i="1"/>
  <c r="G43" i="1"/>
  <c r="D43" i="1"/>
  <c r="E43" i="1"/>
  <c r="F43" i="1"/>
  <c r="C43" i="1"/>
  <c r="C6" i="28"/>
  <c r="D6" i="28"/>
  <c r="E6" i="28"/>
  <c r="F6" i="28"/>
  <c r="G6" i="28"/>
  <c r="C7" i="28"/>
  <c r="D7" i="28"/>
  <c r="E7" i="28"/>
  <c r="F7" i="28"/>
  <c r="G7" i="28"/>
  <c r="C8" i="28"/>
  <c r="D8" i="28"/>
  <c r="E8" i="28"/>
  <c r="F8" i="28"/>
  <c r="G8" i="28"/>
  <c r="C9" i="28"/>
  <c r="D9" i="28"/>
  <c r="E9" i="28"/>
  <c r="F9" i="28"/>
  <c r="G9" i="28"/>
  <c r="C10" i="28"/>
  <c r="D10" i="28"/>
  <c r="E10" i="28"/>
  <c r="F10" i="28"/>
  <c r="G10" i="28"/>
  <c r="C11" i="28"/>
  <c r="D11" i="28"/>
  <c r="E11" i="28"/>
  <c r="F11" i="28"/>
  <c r="G11" i="28"/>
  <c r="C12" i="28"/>
  <c r="D12" i="28"/>
  <c r="E12" i="28"/>
  <c r="F12" i="28"/>
  <c r="G12" i="28"/>
  <c r="C13" i="28"/>
  <c r="D13" i="28"/>
  <c r="E13" i="28"/>
  <c r="F13" i="28"/>
  <c r="G13" i="28"/>
  <c r="C14" i="28"/>
  <c r="D14" i="28"/>
  <c r="E14" i="28"/>
  <c r="F14" i="28"/>
  <c r="G14" i="28"/>
  <c r="C15" i="28"/>
  <c r="D15" i="28"/>
  <c r="E15" i="28"/>
  <c r="F15" i="28"/>
  <c r="G15" i="28"/>
  <c r="C16" i="28"/>
  <c r="D16" i="28"/>
  <c r="E16" i="28"/>
  <c r="F16" i="28"/>
  <c r="G16" i="28"/>
  <c r="C17" i="28"/>
  <c r="D17" i="28"/>
  <c r="E17" i="28"/>
  <c r="F17" i="28"/>
  <c r="G17" i="28"/>
  <c r="C18" i="28"/>
  <c r="D18" i="28"/>
  <c r="E18" i="28"/>
  <c r="F18" i="28"/>
  <c r="G18" i="28"/>
  <c r="C19" i="28"/>
  <c r="D19" i="28"/>
  <c r="E19" i="28"/>
  <c r="F19" i="28"/>
  <c r="G19" i="28"/>
  <c r="C20" i="28"/>
  <c r="D20" i="28"/>
  <c r="E20" i="28"/>
  <c r="F20" i="28"/>
  <c r="G20" i="28"/>
  <c r="C21" i="28"/>
  <c r="D21" i="28"/>
  <c r="E21" i="28"/>
  <c r="F21" i="28"/>
  <c r="G21" i="28"/>
  <c r="C22" i="28"/>
  <c r="D22" i="28"/>
  <c r="E22" i="28"/>
  <c r="F22" i="28"/>
  <c r="G22" i="28"/>
  <c r="C23" i="28"/>
  <c r="D23" i="28"/>
  <c r="E23" i="28"/>
  <c r="F23" i="28"/>
  <c r="G23" i="28"/>
  <c r="C24" i="28"/>
  <c r="D24" i="28"/>
  <c r="E24" i="28"/>
  <c r="F24" i="28"/>
  <c r="G24" i="28"/>
  <c r="C25" i="28"/>
  <c r="D25" i="28"/>
  <c r="E25" i="28"/>
  <c r="F25" i="28"/>
  <c r="G25" i="28"/>
  <c r="C26" i="28"/>
  <c r="D26" i="28"/>
  <c r="E26" i="28"/>
  <c r="F26" i="28"/>
  <c r="G26" i="28"/>
  <c r="C27" i="28"/>
  <c r="D27" i="28"/>
  <c r="E27" i="28"/>
  <c r="F27" i="28"/>
  <c r="G27" i="28"/>
  <c r="C28" i="28"/>
  <c r="D28" i="28"/>
  <c r="E28" i="28"/>
  <c r="F28" i="28"/>
  <c r="G28" i="28"/>
  <c r="C29" i="28"/>
  <c r="D29" i="28"/>
  <c r="E29" i="28"/>
  <c r="F29" i="28"/>
  <c r="G29" i="28"/>
  <c r="C30" i="28"/>
  <c r="D30" i="28"/>
  <c r="E30" i="28"/>
  <c r="F30" i="28"/>
  <c r="G30" i="28"/>
  <c r="C31" i="28"/>
  <c r="D31" i="28"/>
  <c r="E31" i="28"/>
  <c r="F31" i="28"/>
  <c r="G31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C5" i="28"/>
  <c r="D5" i="28"/>
  <c r="E5" i="28"/>
  <c r="F5" i="28"/>
  <c r="G5" i="28"/>
</calcChain>
</file>

<file path=xl/connections.xml><?xml version="1.0" encoding="utf-8"?>
<connections xmlns="http://schemas.openxmlformats.org/spreadsheetml/2006/main">
  <connection id="1" name="1984.txt" type="6" refreshedVersion="0" background="1" saveData="1">
    <textPr fileType="mac" sourceFile="Imogen:Users:me:Documents:Temp:1984.txt" delimited="0">
      <textFields count="9">
        <textField/>
        <textField position="53"/>
        <textField position="63"/>
        <textField position="72"/>
        <textField position="81"/>
        <textField position="90"/>
        <textField position="99"/>
        <textField position="108"/>
        <textField position="117"/>
      </textFields>
    </textPr>
  </connection>
  <connection id="2" name="1985.txt" type="6" refreshedVersion="0" background="1" saveData="1">
    <textPr fileType="mac" sourceFile="Imogen:Users:me:Documents:Temp:1985.txt" delimited="0">
      <textFields count="9">
        <textField/>
        <textField position="53"/>
        <textField position="63"/>
        <textField position="70"/>
        <textField position="79"/>
        <textField position="88"/>
        <textField position="97"/>
        <textField position="106"/>
        <textField position="116"/>
      </textFields>
    </textPr>
  </connection>
  <connection id="3" name="1986.txt" type="6" refreshedVersion="0" background="1" saveData="1">
    <textPr fileType="mac" sourceFile="Imogen:Users:me:Documents:Temp:1986.txt" delimited="0">
      <textFields count="9">
        <textField/>
        <textField position="53"/>
        <textField position="63"/>
        <textField position="72"/>
        <textField position="81"/>
        <textField position="90"/>
        <textField position="99"/>
        <textField position="108"/>
        <textField position="118"/>
      </textFields>
    </textPr>
  </connection>
  <connection id="4" name="1987.txt" type="6" refreshedVersion="0" background="1" saveData="1">
    <textPr fileType="mac" sourceFile="Imogen:Users:me:Documents:Temp:1987.txt" delimited="0">
      <textFields count="9">
        <textField/>
        <textField position="53"/>
        <textField position="63"/>
        <textField position="72"/>
        <textField position="81"/>
        <textField position="90"/>
        <textField position="99"/>
        <textField position="108"/>
        <textField position="117"/>
      </textFields>
    </textPr>
  </connection>
  <connection id="5" name="1988.txt" type="6" refreshedVersion="0" background="1" saveData="1">
    <textPr fileType="mac" sourceFile="Imogen:Users:me:Documents:Temp:1988.txt" delimited="0">
      <textFields count="9">
        <textField/>
        <textField position="49"/>
        <textField position="59"/>
        <textField position="69"/>
        <textField position="77"/>
        <textField position="86"/>
        <textField position="96"/>
        <textField position="104"/>
        <textField position="113"/>
      </textFields>
    </textPr>
  </connection>
</connections>
</file>

<file path=xl/sharedStrings.xml><?xml version="1.0" encoding="utf-8"?>
<sst xmlns="http://schemas.openxmlformats.org/spreadsheetml/2006/main" count="10544" uniqueCount="1189">
  <si>
    <t>Number of consumer units (in thousands).........|</t>
  </si>
  <si>
    <t>|</t>
  </si>
  <si>
    <t>Percent distribution of consumer units..........|</t>
  </si>
  <si>
    <t>Consumer unit characteristics (mean values):    |</t>
  </si>
  <si>
    <t>Income before taxes 1/........................|</t>
  </si>
  <si>
    <t>Income after taxes 1/.........................|</t>
  </si>
  <si>
    <t>Average number of persons in consumer unit....|</t>
  </si>
  <si>
    <t>Age of reference person.......................|</t>
  </si>
  <si>
    <t>Average number in consumer unit:              |</t>
  </si>
  <si>
    <t>Earners.....................................|</t>
  </si>
  <si>
    <t>Vehicles....................................|</t>
  </si>
  <si>
    <t>Children under 18...........................|</t>
  </si>
  <si>
    <t>Persons 65 and over.........................|</t>
  </si>
  <si>
    <t>Percent distribution:                         |</t>
  </si>
  <si>
    <t>Sex of reference person:                    |</t>
  </si>
  <si>
    <t>Male......................................|</t>
  </si>
  <si>
    <t>Female....................................|</t>
  </si>
  <si>
    <t>Housing tenure:                             |</t>
  </si>
  <si>
    <t>Percent homeowner.........................|</t>
  </si>
  <si>
    <t>Homeowner with mortgage.................|</t>
  </si>
  <si>
    <t>Homeowner without mortgage..............|</t>
  </si>
  <si>
    <t>Renter....................................|</t>
  </si>
  <si>
    <t>Race of reference person:                   |</t>
  </si>
  <si>
    <t>Black.....................................|</t>
  </si>
  <si>
    <t>White and other...........................|</t>
  </si>
  <si>
    <t>Education of reference person:              |</t>
  </si>
  <si>
    <t>Elementary (1-8)..........................|</t>
  </si>
  <si>
    <t>High school (9-12)........................|</t>
  </si>
  <si>
    <t>College...................................|</t>
  </si>
  <si>
    <t>Never attended and other..................|</t>
  </si>
  <si>
    <t>At least one vehicle owned..................|</t>
  </si>
  <si>
    <t>Annual aggregate expenditures...................|</t>
  </si>
  <si>
    <t>Food..........................................|</t>
  </si>
  <si>
    <t>Food at home................................|</t>
  </si>
  <si>
    <t>Cereals and bakery products...............|</t>
  </si>
  <si>
    <t>Cereals and cereal products.............|</t>
  </si>
  <si>
    <t>Bakery products.........................|</t>
  </si>
  <si>
    <t>Meats, poultry, fish, and eggs............|</t>
  </si>
  <si>
    <t>Beef....................................|</t>
  </si>
  <si>
    <t>Pork....................................|</t>
  </si>
  <si>
    <t>Other meats.............................|</t>
  </si>
  <si>
    <t>Poultry.................................|</t>
  </si>
  <si>
    <t>Fish and seafood........................|</t>
  </si>
  <si>
    <t>Eggs....................................|</t>
  </si>
  <si>
    <t>Dairy products............................|</t>
  </si>
  <si>
    <t>Fresh milk and cream....................|</t>
  </si>
  <si>
    <t>Other dairy products....................|</t>
  </si>
  <si>
    <t>Fruits and vegetables.....................|</t>
  </si>
  <si>
    <t>Fresh fruits............................|</t>
  </si>
  <si>
    <t>Fresh vegetables........................|</t>
  </si>
  <si>
    <t>Processed fruits........................|</t>
  </si>
  <si>
    <t>Processed vegetables....................|</t>
  </si>
  <si>
    <t>Other food at home........................|</t>
  </si>
  <si>
    <t>Sugar and other sweets..................|</t>
  </si>
  <si>
    <t>Fats and oils...........................|</t>
  </si>
  <si>
    <t>Miscellaneous foods.....................|</t>
  </si>
  <si>
    <t>Nonalcoholic beverages..................|</t>
  </si>
  <si>
    <t>Food prepared by consumer unit          |</t>
  </si>
  <si>
    <t>on out-of-town trips...................|</t>
  </si>
  <si>
    <t>Food away from home.........................|</t>
  </si>
  <si>
    <t>Alcoholic beverages...........................|</t>
  </si>
  <si>
    <t>Housing.......................................|</t>
  </si>
  <si>
    <t>Shelter.....................................|</t>
  </si>
  <si>
    <t>Owned dwellings...........................|</t>
  </si>
  <si>
    <t>Mortgage interest.......................|</t>
  </si>
  <si>
    <t>Property taxes..........................|</t>
  </si>
  <si>
    <t>Maintenance, repairs, insurance,        |</t>
  </si>
  <si>
    <t>other expenses.........................|</t>
  </si>
  <si>
    <t>Rented dwellings..........................|</t>
  </si>
  <si>
    <t>Other lodging.............................|</t>
  </si>
  <si>
    <t>Utilities, fuels, and public services.......|</t>
  </si>
  <si>
    <t>Natural gas...............................|</t>
  </si>
  <si>
    <t>Electricity...............................|</t>
  </si>
  <si>
    <t>Fuel oil and other fuels..................|</t>
  </si>
  <si>
    <t>Telephone.................................|</t>
  </si>
  <si>
    <t>Water and other public services...........|</t>
  </si>
  <si>
    <t>Household operations........................|</t>
  </si>
  <si>
    <t>Personal services.........................|</t>
  </si>
  <si>
    <t>Other household expenses..................|</t>
  </si>
  <si>
    <t>Housekeeping supplies.......................|</t>
  </si>
  <si>
    <t>Laundry and cleaning supplies.............|</t>
  </si>
  <si>
    <t>Other household products..................|</t>
  </si>
  <si>
    <t>Postage and stationery....................|</t>
  </si>
  <si>
    <t>Household furnishings and equipment.........|</t>
  </si>
  <si>
    <t>Household textiles........................|</t>
  </si>
  <si>
    <t>Furniture.................................|</t>
  </si>
  <si>
    <t>Floor coverings...........................|</t>
  </si>
  <si>
    <t>Major appliances..........................|</t>
  </si>
  <si>
    <t>Small appliances, miscellaneous housewares|</t>
  </si>
  <si>
    <t>Miscellaneous household equipment.........|</t>
  </si>
  <si>
    <t>Apparel and services..........................|</t>
  </si>
  <si>
    <t>Men and boys................................|</t>
  </si>
  <si>
    <t>Men, 16 and over..........................|</t>
  </si>
  <si>
    <t>Boys, 2 to 15.............................|</t>
  </si>
  <si>
    <t>Women and girls.............................|</t>
  </si>
  <si>
    <t>Women, 16 and over........................|</t>
  </si>
  <si>
    <t>Girls, 2 to 15............................|</t>
  </si>
  <si>
    <t>Children under 2............................|</t>
  </si>
  <si>
    <t>Footwear....................................|</t>
  </si>
  <si>
    <t>Other apparel products and services.........|</t>
  </si>
  <si>
    <t>Transportation................................|</t>
  </si>
  <si>
    <t>Vehicle purchases (net outlay)..............|</t>
  </si>
  <si>
    <t>Cars and trucks, new......................|</t>
  </si>
  <si>
    <t>Cars and trucks, used.....................|</t>
  </si>
  <si>
    <t>Other vehicles............................|</t>
  </si>
  <si>
    <t>4/14.4</t>
  </si>
  <si>
    <t>4/9.0</t>
  </si>
  <si>
    <t>Gasoline and motor oil......................|</t>
  </si>
  <si>
    <t>Other vehicle expenses......................|</t>
  </si>
  <si>
    <t>Vehicle finance charges...................|</t>
  </si>
  <si>
    <t>Maintenance and repairs...................|</t>
  </si>
  <si>
    <t>Vehicle insurance.........................|</t>
  </si>
  <si>
    <t>Vehicle rental, licenses, other charges...|</t>
  </si>
  <si>
    <t>Public transportation.......................|</t>
  </si>
  <si>
    <t>Health care...................................|</t>
  </si>
  <si>
    <t>Health insurance............................|</t>
  </si>
  <si>
    <t>Medical services............................|</t>
  </si>
  <si>
    <t>Drugs.......................................|</t>
  </si>
  <si>
    <t>Medical supplies............................|</t>
  </si>
  <si>
    <t>Entertainment.................................|</t>
  </si>
  <si>
    <t>Fees and admissions.........................|</t>
  </si>
  <si>
    <t>Television, radios, sound equipment.........|</t>
  </si>
  <si>
    <t>Pets, toys, and playground equipment........|</t>
  </si>
  <si>
    <t>Other entertainment supplies, equipment,    |</t>
  </si>
  <si>
    <t>and services...............................|</t>
  </si>
  <si>
    <t>Personal care products and services...........|</t>
  </si>
  <si>
    <t>Reading.......................................|</t>
  </si>
  <si>
    <t>Education.....................................|</t>
  </si>
  <si>
    <t>Tobacco products and smoking supplies.........|</t>
  </si>
  <si>
    <t>Miscellaneous.................................|</t>
  </si>
  <si>
    <t>Cash contributions............................|</t>
  </si>
  <si>
    <t>Personal insurance and pensions...............|</t>
  </si>
  <si>
    <t>Life and other personal insurance...........|</t>
  </si>
  <si>
    <t>Pensions and Social Security................|</t>
  </si>
  <si>
    <t>Sources of income and personal taxes: 1/        |</t>
  </si>
  <si>
    <t>Money income before taxes.....................|</t>
  </si>
  <si>
    <t>Wages and salaries..........................|</t>
  </si>
  <si>
    <t>Self-employment income......................|</t>
  </si>
  <si>
    <t>Social Security, private and government     |</t>
  </si>
  <si>
    <t>retirement.................................|</t>
  </si>
  <si>
    <t>Interest, dividends, rental income, other   |</t>
  </si>
  <si>
    <t>property income............................|</t>
  </si>
  <si>
    <t>Unemployment and workers' compensation,     |</t>
  </si>
  <si>
    <t>veterans' benefits.........................|</t>
  </si>
  <si>
    <t>Public assistance, supplemental security    |</t>
  </si>
  <si>
    <t>income, food stamps........................|</t>
  </si>
  <si>
    <t>Regular contributions for support...........|</t>
  </si>
  <si>
    <t>Other income................................|</t>
  </si>
  <si>
    <t>Personal taxes................................|</t>
  </si>
  <si>
    <t>Federal income taxes........................|</t>
  </si>
  <si>
    <t>State and local income taxes................|</t>
  </si>
  <si>
    <t>Other taxes.................................|</t>
  </si>
  <si>
    <t>Income after taxes............................|</t>
  </si>
  <si>
    <t>Aggregate</t>
  </si>
  <si>
    <t>Lowest 20 Percent</t>
  </si>
  <si>
    <t>Second</t>
  </si>
  <si>
    <t>Third</t>
  </si>
  <si>
    <t>Fourth</t>
  </si>
  <si>
    <t>Highest</t>
  </si>
  <si>
    <t>4/6.6</t>
  </si>
  <si>
    <t>4/7.6</t>
  </si>
  <si>
    <t>Persons.....................................|</t>
  </si>
  <si>
    <t>With mortgage...........................|</t>
  </si>
  <si>
    <t>Without mortgage........................|</t>
  </si>
  <si>
    <t>Mortgage interest and charges...........|</t>
  </si>
  <si>
    <t>Telephone services........................|</t>
  </si>
  <si>
    <t>3/2.2</t>
  </si>
  <si>
    <t>3/17.5</t>
  </si>
  <si>
    <t>Vehicle rental, leases, licenses,         |</t>
  </si>
  <si>
    <t>other charges............................|</t>
  </si>
  <si>
    <t>Table 1101. Quintiles of income before taxes: annual means, standard errors and coefficient of variation, Consumer Expenditure Survey, 2006</t>
  </si>
  <si>
    <t xml:space="preserve">Item                       </t>
  </si>
  <si>
    <t>All consumer units</t>
  </si>
  <si>
    <t>Lowest 20 percent</t>
  </si>
  <si>
    <t>Second 20 percent</t>
  </si>
  <si>
    <t>Third 20 percent</t>
  </si>
  <si>
    <t>Fourth 20 percent</t>
  </si>
  <si>
    <t>Highest 20 percent</t>
  </si>
  <si>
    <t>Number of consumer units (in thousands)</t>
  </si>
  <si>
    <t>Lower limit</t>
  </si>
  <si>
    <t>n.a.</t>
  </si>
  <si>
    <t xml:space="preserve">Consumer unit characteristics:                    </t>
  </si>
  <si>
    <t xml:space="preserve">Income before taxes </t>
  </si>
  <si>
    <t>Mean</t>
  </si>
  <si>
    <t>SE</t>
  </si>
  <si>
    <t>CV(%)</t>
  </si>
  <si>
    <t xml:space="preserve">Income after taxes </t>
  </si>
  <si>
    <t>Age of reference person</t>
  </si>
  <si>
    <t xml:space="preserve">Average number in consumer unit:                 </t>
  </si>
  <si>
    <t>Persons</t>
  </si>
  <si>
    <t>Children under 18</t>
  </si>
  <si>
    <t>Persons 65 and over</t>
  </si>
  <si>
    <t>Earners</t>
  </si>
  <si>
    <t>Vehicles</t>
  </si>
  <si>
    <t xml:space="preserve">Percent distribution:                             </t>
  </si>
  <si>
    <t xml:space="preserve">Sex of reference person:                         </t>
  </si>
  <si>
    <t>Male</t>
  </si>
  <si>
    <t>Female</t>
  </si>
  <si>
    <t xml:space="preserve"> Housing tenure:                                  </t>
  </si>
  <si>
    <t xml:space="preserve">  Homeowner</t>
  </si>
  <si>
    <t xml:space="preserve">   With mortgage</t>
  </si>
  <si>
    <t xml:space="preserve">   Without mortgage</t>
  </si>
  <si>
    <t xml:space="preserve">  Renter</t>
  </si>
  <si>
    <t xml:space="preserve"> Race of reference person:                        </t>
  </si>
  <si>
    <t xml:space="preserve">  Black or African-American</t>
  </si>
  <si>
    <t xml:space="preserve">  White, Asian, and all other races</t>
  </si>
  <si>
    <t xml:space="preserve"> Hispanic or Latino origin of reference person:   </t>
  </si>
  <si>
    <t xml:space="preserve">  Hispanic or Latino</t>
  </si>
  <si>
    <t xml:space="preserve">  Not Hispanic or Latino</t>
  </si>
  <si>
    <t xml:space="preserve"> Education of reference person:                   </t>
  </si>
  <si>
    <t xml:space="preserve">  Elementary (1-8)</t>
  </si>
  <si>
    <t xml:space="preserve">  High school (9-12)</t>
  </si>
  <si>
    <t xml:space="preserve">  College</t>
  </si>
  <si>
    <t xml:space="preserve">  Never attended and other</t>
  </si>
  <si>
    <t>a/</t>
  </si>
  <si>
    <t xml:space="preserve"> At least one vehicle owned or leased</t>
  </si>
  <si>
    <t>Average annual expenditures</t>
  </si>
  <si>
    <t xml:space="preserve"> Food</t>
  </si>
  <si>
    <t xml:space="preserve">  Food at home</t>
  </si>
  <si>
    <t xml:space="preserve">   Cereals and bakery products</t>
  </si>
  <si>
    <t xml:space="preserve">    Cereals and cereal products</t>
  </si>
  <si>
    <t xml:space="preserve">    Bakery products</t>
  </si>
  <si>
    <t xml:space="preserve">   Meats, poultry, fish, and eggs</t>
  </si>
  <si>
    <t xml:space="preserve">    Beef</t>
  </si>
  <si>
    <t xml:space="preserve">    Pork</t>
  </si>
  <si>
    <t xml:space="preserve">    Other meats</t>
  </si>
  <si>
    <t xml:space="preserve">    Poultry</t>
  </si>
  <si>
    <t xml:space="preserve">    Fish and seafood</t>
  </si>
  <si>
    <t xml:space="preserve">    Eggs</t>
  </si>
  <si>
    <t xml:space="preserve">   Dairy products</t>
  </si>
  <si>
    <t xml:space="preserve">    Fresh milk and cream</t>
  </si>
  <si>
    <t xml:space="preserve">    Other dairy products</t>
  </si>
  <si>
    <t xml:space="preserve">   Fruits and vegetables</t>
  </si>
  <si>
    <t xml:space="preserve">    Fresh fruits</t>
  </si>
  <si>
    <t xml:space="preserve">    Fresh vegetables</t>
  </si>
  <si>
    <t xml:space="preserve">    Processed fruits</t>
  </si>
  <si>
    <t xml:space="preserve">    Processed vegetables</t>
  </si>
  <si>
    <t xml:space="preserve">   Other food at home</t>
  </si>
  <si>
    <t xml:space="preserve">    Sugar and other sweets</t>
  </si>
  <si>
    <t xml:space="preserve">    Fats and oils</t>
  </si>
  <si>
    <t xml:space="preserve">    Miscellaneous foods</t>
  </si>
  <si>
    <t xml:space="preserve">    Nonalcoholic beverages</t>
  </si>
  <si>
    <t xml:space="preserve">    Food prepared by consumer unit on out-of-town trips</t>
  </si>
  <si>
    <t xml:space="preserve">  Food away from home</t>
  </si>
  <si>
    <t xml:space="preserve"> Alcoholic beverages</t>
  </si>
  <si>
    <t xml:space="preserve"> Housing</t>
  </si>
  <si>
    <t xml:space="preserve">  Shelter</t>
  </si>
  <si>
    <t xml:space="preserve">   Owned dwellings</t>
  </si>
  <si>
    <t xml:space="preserve">    Mortgage interest and charges</t>
  </si>
  <si>
    <t xml:space="preserve">    Property taxes</t>
  </si>
  <si>
    <t xml:space="preserve">    Maintenance, repairs, insurance, other expenses    </t>
  </si>
  <si>
    <t xml:space="preserve">   Rented dwellings</t>
  </si>
  <si>
    <t xml:space="preserve">   Other lodging</t>
  </si>
  <si>
    <t xml:space="preserve">  Utilities, fuels, and public services</t>
  </si>
  <si>
    <t xml:space="preserve">   Natural gas</t>
  </si>
  <si>
    <t xml:space="preserve">   Electricity</t>
  </si>
  <si>
    <t xml:space="preserve">   Fuel oil and other fuels</t>
  </si>
  <si>
    <t xml:space="preserve">   Telephone services</t>
  </si>
  <si>
    <t xml:space="preserve">   Water and other public services</t>
  </si>
  <si>
    <t xml:space="preserve">  Household operations</t>
  </si>
  <si>
    <t xml:space="preserve">   Personal services</t>
  </si>
  <si>
    <t xml:space="preserve">   Other household expenses</t>
  </si>
  <si>
    <t xml:space="preserve">  Housekeeping supplies</t>
  </si>
  <si>
    <t xml:space="preserve">   Laundry and cleaning supplies</t>
  </si>
  <si>
    <t xml:space="preserve">   Other household products</t>
  </si>
  <si>
    <t xml:space="preserve">   Postage and stationery</t>
  </si>
  <si>
    <t xml:space="preserve">  Household furnishings and equipment</t>
  </si>
  <si>
    <t xml:space="preserve">   Household textiles</t>
  </si>
  <si>
    <t xml:space="preserve">   Furniture</t>
  </si>
  <si>
    <t xml:space="preserve">   Floor coverings</t>
  </si>
  <si>
    <t xml:space="preserve">   Major appliances</t>
  </si>
  <si>
    <t xml:space="preserve">   Small appliances, miscellaneous housewares</t>
  </si>
  <si>
    <t xml:space="preserve">   Miscellaneous household equipment</t>
  </si>
  <si>
    <t xml:space="preserve"> Apparel and services</t>
  </si>
  <si>
    <t xml:space="preserve">  Men and boys</t>
  </si>
  <si>
    <t xml:space="preserve">   Men, 16 and over</t>
  </si>
  <si>
    <t xml:space="preserve">   Boys, 2 to 15</t>
  </si>
  <si>
    <t xml:space="preserve">  Women and girls</t>
  </si>
  <si>
    <t xml:space="preserve">   Women, 16 and over</t>
  </si>
  <si>
    <t xml:space="preserve">   Girls, 2 to 15</t>
  </si>
  <si>
    <t xml:space="preserve">  Children under 2</t>
  </si>
  <si>
    <t xml:space="preserve">  Footwear</t>
  </si>
  <si>
    <t xml:space="preserve">  Other apparel products and services</t>
  </si>
  <si>
    <t xml:space="preserve"> Transportation</t>
  </si>
  <si>
    <t xml:space="preserve">  Vehicle purchases (net outlay)</t>
  </si>
  <si>
    <t xml:space="preserve">   Cars and trucks, new</t>
  </si>
  <si>
    <t xml:space="preserve">   Cars and trucks, used</t>
  </si>
  <si>
    <t xml:space="preserve">   Other vehicles</t>
  </si>
  <si>
    <t xml:space="preserve">  Gasoline and motor oil</t>
  </si>
  <si>
    <t xml:space="preserve">  Other vehicle expenses</t>
  </si>
  <si>
    <t xml:space="preserve">   Vehicle finance charges</t>
  </si>
  <si>
    <t xml:space="preserve">   Maintenance and repairs</t>
  </si>
  <si>
    <t xml:space="preserve">   Vehicle insurance</t>
  </si>
  <si>
    <t xml:space="preserve">   Vehicle rental, leases, licenses, and other charges   </t>
  </si>
  <si>
    <t xml:space="preserve">  Public transportation</t>
  </si>
  <si>
    <t xml:space="preserve"> Healthcare</t>
  </si>
  <si>
    <t xml:space="preserve">  Health insurance</t>
  </si>
  <si>
    <t xml:space="preserve">  Medical services</t>
  </si>
  <si>
    <t xml:space="preserve">  Drugs</t>
  </si>
  <si>
    <t xml:space="preserve">  Medical supplies</t>
  </si>
  <si>
    <t xml:space="preserve"> Entertainment</t>
  </si>
  <si>
    <t xml:space="preserve">  Fees and admissions</t>
  </si>
  <si>
    <t xml:space="preserve">  Audio and visual equipment and services</t>
  </si>
  <si>
    <t xml:space="preserve">  Pets, toys, hobbies, and playground equipment</t>
  </si>
  <si>
    <t xml:space="preserve">  Other entertainment supplies, equipment, and services   </t>
  </si>
  <si>
    <t xml:space="preserve"> Personal care products and services</t>
  </si>
  <si>
    <t xml:space="preserve"> Reading</t>
  </si>
  <si>
    <t xml:space="preserve"> Education</t>
  </si>
  <si>
    <t xml:space="preserve"> Tobacco products and smoking supplies</t>
  </si>
  <si>
    <t xml:space="preserve"> Miscellaneous</t>
  </si>
  <si>
    <t xml:space="preserve"> Cash contributions</t>
  </si>
  <si>
    <t xml:space="preserve"> Personal insurance and pensions</t>
  </si>
  <si>
    <t xml:space="preserve">  Life and other personal insurance</t>
  </si>
  <si>
    <t xml:space="preserve">  Pensions and Social Security</t>
  </si>
  <si>
    <t xml:space="preserve">                                                  </t>
  </si>
  <si>
    <t xml:space="preserve">Sources of income and personal taxes:             </t>
  </si>
  <si>
    <t xml:space="preserve"> Money income before taxes</t>
  </si>
  <si>
    <t xml:space="preserve">  Wages and salaries</t>
  </si>
  <si>
    <t xml:space="preserve">  Self-employment income</t>
  </si>
  <si>
    <t xml:space="preserve">  Social Security, private and government retirement        </t>
  </si>
  <si>
    <t xml:space="preserve">  Interest, dividends, rental income, other property income      </t>
  </si>
  <si>
    <t xml:space="preserve">  Unemployment and workers' compensation, veterans' benefits        </t>
  </si>
  <si>
    <t xml:space="preserve">  Public assistance, supplemental security income, food stamps</t>
  </si>
  <si>
    <t xml:space="preserve">  Regular contributions for support</t>
  </si>
  <si>
    <t xml:space="preserve">  Other income</t>
  </si>
  <si>
    <t xml:space="preserve"> Personal taxes</t>
  </si>
  <si>
    <t xml:space="preserve">  Federal income taxes</t>
  </si>
  <si>
    <t xml:space="preserve">  State and local income taxes</t>
  </si>
  <si>
    <t xml:space="preserve">  Other taxes</t>
  </si>
  <si>
    <t xml:space="preserve"> Income after taxes</t>
  </si>
  <si>
    <t xml:space="preserve">Addenda:                                          </t>
  </si>
  <si>
    <t xml:space="preserve"> Net change in total assets and liabilities</t>
  </si>
  <si>
    <t xml:space="preserve">  Net change in total assets</t>
  </si>
  <si>
    <t xml:space="preserve">  Net change in total liabilities</t>
  </si>
  <si>
    <t xml:space="preserve"> Other financial information:                     </t>
  </si>
  <si>
    <t xml:space="preserve">  Other money receipts</t>
  </si>
  <si>
    <t xml:space="preserve">  Mortgage principal paid on owned property</t>
  </si>
  <si>
    <t xml:space="preserve">  Estimated market value of owned home</t>
  </si>
  <si>
    <t xml:space="preserve">  Estimated monthly rental value of owned home</t>
  </si>
  <si>
    <t xml:space="preserve"> Gifts of goods and services</t>
  </si>
  <si>
    <t xml:space="preserve">  Food</t>
  </si>
  <si>
    <t xml:space="preserve">  Alcoholic beverages</t>
  </si>
  <si>
    <t xml:space="preserve">  Housing</t>
  </si>
  <si>
    <t xml:space="preserve">   Housekeeping supplies</t>
  </si>
  <si>
    <t xml:space="preserve">   Appliances and miscellaneous housewares</t>
  </si>
  <si>
    <t xml:space="preserve">    Major appliances</t>
  </si>
  <si>
    <t xml:space="preserve">    Small appliances and miscellaneous housewares </t>
  </si>
  <si>
    <t xml:space="preserve">   Other housing</t>
  </si>
  <si>
    <t xml:space="preserve">  Apparel and services</t>
  </si>
  <si>
    <t xml:space="preserve">   Males, 2 and over</t>
  </si>
  <si>
    <t xml:space="preserve">   Females, 2 and over</t>
  </si>
  <si>
    <t xml:space="preserve">   Children under 2</t>
  </si>
  <si>
    <t xml:space="preserve">   Other apparel products and services</t>
  </si>
  <si>
    <t xml:space="preserve">    Jewelry and watches</t>
  </si>
  <si>
    <t xml:space="preserve">    All other apparel products and services</t>
  </si>
  <si>
    <t xml:space="preserve">  Transportation</t>
  </si>
  <si>
    <t xml:space="preserve">  Health care</t>
  </si>
  <si>
    <t xml:space="preserve">  Entertainment</t>
  </si>
  <si>
    <t xml:space="preserve">   Toys, games, arts and crafts, and tricycles</t>
  </si>
  <si>
    <t xml:space="preserve">   Other entertainment</t>
  </si>
  <si>
    <t xml:space="preserve">  Personal care products and services</t>
  </si>
  <si>
    <t xml:space="preserve">  Reading</t>
  </si>
  <si>
    <t xml:space="preserve">  Education</t>
  </si>
  <si>
    <t xml:space="preserve">  All other gifts</t>
  </si>
  <si>
    <t>a  Value is too small to display</t>
  </si>
  <si>
    <t xml:space="preserve">n.a.  Not applicable.           </t>
  </si>
  <si>
    <t>Table 1101. Quintiles of income before taxes: annual means, standard errors and coefficient of variation, Consumer Expenditure Survey, 2010</t>
  </si>
  <si>
    <t xml:space="preserve">    a  Value is too small to display                                                    </t>
  </si>
  <si>
    <t xml:space="preserve">    n.a.  Not applicable.                                                               </t>
  </si>
  <si>
    <t xml:space="preserve">                                                                                        </t>
  </si>
  <si>
    <t xml:space="preserve">  Source: Consumer Expenditure Survey, U.S. Bureau of Labor Statistics, September, 2011 </t>
  </si>
  <si>
    <t>Table 1101. Quintiles of income before taxes: annual means, standard errors and coefficient of variation, Consumer Expenditure Survey, 2011</t>
  </si>
  <si>
    <t>Lower Limit</t>
  </si>
  <si>
    <t>b/</t>
  </si>
  <si>
    <t xml:space="preserve">  Public and other transportation</t>
  </si>
  <si>
    <t xml:space="preserve"> Personal taxes (missing values not imputed)</t>
  </si>
  <si>
    <t xml:space="preserve">    a  Value is too small to display                                                   </t>
  </si>
  <si>
    <t xml:space="preserve">    b  Value is zero or very close to zero.                                            </t>
  </si>
  <si>
    <t xml:space="preserve">    n.a.  Not applicable.                                                              </t>
  </si>
  <si>
    <t xml:space="preserve">                                                                                       </t>
  </si>
  <si>
    <t xml:space="preserve">  Source: Consumer Expenditure Survey, U.S. Bureau of Labor Statistics, September, 2012</t>
  </si>
  <si>
    <t>Table 1101. Quintiles of income before taxes: annual means, standard errors and coefficient of variation, Consumer Expenditure Survey, 2009</t>
  </si>
  <si>
    <t xml:space="preserve">  2008 Tax stimulus (new UCC Q20082) (thru Q20091)</t>
  </si>
  <si>
    <t xml:space="preserve">  a  Value is too small to display                                                 </t>
  </si>
  <si>
    <t xml:space="preserve">  n.a.  Not applicable.                                                            </t>
  </si>
  <si>
    <t xml:space="preserve">                                                                                   </t>
  </si>
  <si>
    <t>Source: Consumer Expenditure Survey, U.S. Bureau of Labor Statistics, October, 2010</t>
  </si>
  <si>
    <t>Table 1101. Quintiles of income before taxes: annual means, standard errors and coefficient of variation, Consumer Expenditure Survey, 2008</t>
  </si>
  <si>
    <t xml:space="preserve">  2008 Tax stimulus (new UCC Q20082)</t>
  </si>
  <si>
    <t>Table 1101. Quintiles of income before taxes: annual means, standard errors and coefficient of variation, Consumer Expenditure Survey, 2007</t>
  </si>
  <si>
    <t>Table 1101. Quintiles of income before taxes: annual means, standard errors and coefficient of variation, Consumer Expenditure Survey, 2005</t>
  </si>
  <si>
    <t>a Value are less than 0.01.</t>
  </si>
  <si>
    <t xml:space="preserve">n.a.  Not applicable.      </t>
  </si>
  <si>
    <t>Table 1101. Quintiles of income before taxes: annual means, standard errors and coefficient of variation, Consumer Expenditure Survey, 2004</t>
  </si>
  <si>
    <t xml:space="preserve">  Television, radios, sound equipment</t>
  </si>
  <si>
    <t xml:space="preserve"> a Value are less than 0.01.</t>
  </si>
  <si>
    <t xml:space="preserve"> n.a.  Not applicable.      </t>
  </si>
  <si>
    <t>4/4.3</t>
  </si>
  <si>
    <t>4/1.5</t>
  </si>
  <si>
    <t>Homeowner.................................|</t>
  </si>
  <si>
    <t>4/.2</t>
  </si>
  <si>
    <t>4/5.8</t>
  </si>
  <si>
    <t>4/32.1</t>
  </si>
  <si>
    <t>4/2.1</t>
  </si>
  <si>
    <t>4/3.0</t>
  </si>
  <si>
    <t>4/6.1</t>
  </si>
  <si>
    <t>4/8.9</t>
  </si>
  <si>
    <t>3/5.0</t>
  </si>
  <si>
    <t>3/7.7</t>
  </si>
  <si>
    <t>3/10.5</t>
  </si>
  <si>
    <t>3/43.9</t>
  </si>
  <si>
    <t>3/.8</t>
  </si>
  <si>
    <t>3/4.7</t>
  </si>
  <si>
    <t>3/14.7</t>
  </si>
  <si>
    <t>At least one vehicle owned or leased........|</t>
  </si>
  <si>
    <t>4/2.4</t>
  </si>
  <si>
    <t>4/13.0</t>
  </si>
  <si>
    <t>4/10.5</t>
  </si>
  <si>
    <t>Number of consumer units (in thousands)......</t>
  </si>
  <si>
    <t>Percent distribution of consumer units.......</t>
  </si>
  <si>
    <t>Income before taxes a/ ......................</t>
  </si>
  <si>
    <t>Income after taxes a/ .......................</t>
  </si>
  <si>
    <t>Age of the reference person..................</t>
  </si>
  <si>
    <t>Average number in consumer unit:</t>
  </si>
  <si>
    <t>Persons.....................................</t>
  </si>
  <si>
    <t>Children under 18...........................</t>
  </si>
  <si>
    <t>Persons 65 and over.........................</t>
  </si>
  <si>
    <t>Earners.....................................</t>
  </si>
  <si>
    <t>Vehicles....................................</t>
  </si>
  <si>
    <t>Percent distribution:</t>
  </si>
  <si>
    <t>Male........................................</t>
  </si>
  <si>
    <t>Female......................................</t>
  </si>
  <si>
    <t>Homeowner...................................</t>
  </si>
  <si>
    <t>With mortgage..............................</t>
  </si>
  <si>
    <t>Without mortgage...........................</t>
  </si>
  <si>
    <t>Renter......................................</t>
  </si>
  <si>
    <t>Black.......................................</t>
  </si>
  <si>
    <t>White and other.............................</t>
  </si>
  <si>
    <t>Elementary (1-8)............................</t>
  </si>
  <si>
    <t>High school (9-12)..........................</t>
  </si>
  <si>
    <t>College.....................................</t>
  </si>
  <si>
    <t>Never attended and other....................</t>
  </si>
  <si>
    <t>At least one vehicle owned or leased........</t>
  </si>
  <si>
    <t>Annual aggregate expenditures................</t>
  </si>
  <si>
    <t>Food.......................................</t>
  </si>
  <si>
    <t>Food at home.............................</t>
  </si>
  <si>
    <t>Cereals and bakery products............</t>
  </si>
  <si>
    <t>Cereals and cereal products..........</t>
  </si>
  <si>
    <t>Bakery products......................</t>
  </si>
  <si>
    <t>Meats, poultry, fish, and eggs.........</t>
  </si>
  <si>
    <t>Beef.................................</t>
  </si>
  <si>
    <t>Pork.................................</t>
  </si>
  <si>
    <t>Other meats..........................</t>
  </si>
  <si>
    <t>Poultry..............................</t>
  </si>
  <si>
    <t>Fish and seafood.....................</t>
  </si>
  <si>
    <t>Eggs.................................</t>
  </si>
  <si>
    <t>Dairy products.........................</t>
  </si>
  <si>
    <t>Fresh milk and cream.................</t>
  </si>
  <si>
    <t>Other dairy products.................</t>
  </si>
  <si>
    <t>Fruits and vegetables..................</t>
  </si>
  <si>
    <t>Fresh fruits.........................</t>
  </si>
  <si>
    <t>Fresh vegetables.....................</t>
  </si>
  <si>
    <t>Processed fruits.....................</t>
  </si>
  <si>
    <t>Processed vegetables.................</t>
  </si>
  <si>
    <t>Other food at home.....................</t>
  </si>
  <si>
    <t>Sugar and other sweets...............</t>
  </si>
  <si>
    <t>Fats and oils........................</t>
  </si>
  <si>
    <t>Miscellaneous foods..................</t>
  </si>
  <si>
    <t>Nonalcoholic beverages...............</t>
  </si>
  <si>
    <t>Food prepared by consumer unit on</t>
  </si>
  <si>
    <t>out-of-town trips...................</t>
  </si>
  <si>
    <t>Food away from home......................</t>
  </si>
  <si>
    <t>Alcoholic beverages.........................</t>
  </si>
  <si>
    <t>Housing.....................................</t>
  </si>
  <si>
    <t>Shelter..................................</t>
  </si>
  <si>
    <t>Owned dwellings........................</t>
  </si>
  <si>
    <t>Mortgage interest and charges........</t>
  </si>
  <si>
    <t>Property taxes.......................</t>
  </si>
  <si>
    <t>Maintenance, repairs, insurance,other</t>
  </si>
  <si>
    <t>expenses............................</t>
  </si>
  <si>
    <t>Rented dwellings.......................</t>
  </si>
  <si>
    <t>Other lodging..........................</t>
  </si>
  <si>
    <t>Utilities, fuels, and public services....</t>
  </si>
  <si>
    <t>Natural gas............................</t>
  </si>
  <si>
    <t>Electricity............................</t>
  </si>
  <si>
    <t>Fuel oil and other fuels...............</t>
  </si>
  <si>
    <t>Telephone services.....................</t>
  </si>
  <si>
    <t>Water and other public services........</t>
  </si>
  <si>
    <t>Household operations.....................</t>
  </si>
  <si>
    <t>Personal services......................</t>
  </si>
  <si>
    <t>Other household expenses...............</t>
  </si>
  <si>
    <t>Housekeeping supplies....................</t>
  </si>
  <si>
    <t>Laundry and cleaning supplies..........</t>
  </si>
  <si>
    <t>Other household products...............</t>
  </si>
  <si>
    <t>Postage and stationery.................</t>
  </si>
  <si>
    <t>Household furnishings and equipment......</t>
  </si>
  <si>
    <t>Household textiles.....................</t>
  </si>
  <si>
    <t>Furniture..............................</t>
  </si>
  <si>
    <t>Floor coverings........................</t>
  </si>
  <si>
    <t>Major appliances.......................</t>
  </si>
  <si>
    <t>Small appliances, miscellaneous</t>
  </si>
  <si>
    <t>housewares............................</t>
  </si>
  <si>
    <t>Miscellaneous household equipment......</t>
  </si>
  <si>
    <t>Apparel and services.......................</t>
  </si>
  <si>
    <t>Men and boys.............................</t>
  </si>
  <si>
    <t>Men, 16 and over.......................</t>
  </si>
  <si>
    <t>Boys, 2 to 15..........................</t>
  </si>
  <si>
    <t>Women and girls..........................</t>
  </si>
  <si>
    <t>Women, 16 and over.....................</t>
  </si>
  <si>
    <t>Girls, 2 to 15.........................</t>
  </si>
  <si>
    <t>Children under 2.........................</t>
  </si>
  <si>
    <t>Footwear.................................</t>
  </si>
  <si>
    <t>Other apparel products and services......</t>
  </si>
  <si>
    <t>Transportation.............................</t>
  </si>
  <si>
    <t>Vehicle purchases (net outlay)...........</t>
  </si>
  <si>
    <t>Cars and trucks, new...................</t>
  </si>
  <si>
    <t>Cars and trucks, used..................</t>
  </si>
  <si>
    <t>Other vehicles.........................</t>
  </si>
  <si>
    <t>c/1.3</t>
  </si>
  <si>
    <t>c/21.1</t>
  </si>
  <si>
    <t>c/9.1</t>
  </si>
  <si>
    <t>Gasoline and motor oil...................</t>
  </si>
  <si>
    <t>Other vehicle expenses...................</t>
  </si>
  <si>
    <t>Vehicle finance charges................</t>
  </si>
  <si>
    <t>Maintenance and repairs................</t>
  </si>
  <si>
    <t>Vehicle insurance......................</t>
  </si>
  <si>
    <t>Vehicle rental, leases, licenses,</t>
  </si>
  <si>
    <t>other charges.........................</t>
  </si>
  <si>
    <t>Public transportation....................</t>
  </si>
  <si>
    <t>Health care................................</t>
  </si>
  <si>
    <t>Health insurance.........................</t>
  </si>
  <si>
    <t>Medical services.........................</t>
  </si>
  <si>
    <t>Drugs....................................</t>
  </si>
  <si>
    <t>Medical supplies.........................</t>
  </si>
  <si>
    <t>Entertainment..............................</t>
  </si>
  <si>
    <t>Fees and admissions......................</t>
  </si>
  <si>
    <t>Television, radios, sound equipment......</t>
  </si>
  <si>
    <t>Pets, toys, and playground equipment.....</t>
  </si>
  <si>
    <t>Other entertainment supplies,</t>
  </si>
  <si>
    <t>equipment,and services..................</t>
  </si>
  <si>
    <t>Personal care products and services........</t>
  </si>
  <si>
    <t>Reading....................................</t>
  </si>
  <si>
    <t>Education..................................</t>
  </si>
  <si>
    <t>Tobacco products and smoking supplies......</t>
  </si>
  <si>
    <t>Miscellaneous..............................</t>
  </si>
  <si>
    <t>Cash contributions.........................</t>
  </si>
  <si>
    <t>Personal insurance and pensions............</t>
  </si>
  <si>
    <t>Life and other personal insurance........</t>
  </si>
  <si>
    <t>Pensions and Social Security.............</t>
  </si>
  <si>
    <t>Sources of income and personal taxes: a/</t>
  </si>
  <si>
    <t>Money income before taxes.................</t>
  </si>
  <si>
    <t>Wages and salaries.......................</t>
  </si>
  <si>
    <t>Self-employment income...................</t>
  </si>
  <si>
    <t>Social Security, private and</t>
  </si>
  <si>
    <t>government retirement...................</t>
  </si>
  <si>
    <t>Interest, dividends, rental income,</t>
  </si>
  <si>
    <t>other property income...................</t>
  </si>
  <si>
    <t>Unemployment and workers'' compensation,</t>
  </si>
  <si>
    <t>veterans'' benefits.....................</t>
  </si>
  <si>
    <t>Public assistance, supplemental security,</t>
  </si>
  <si>
    <t>income, food stamps.....................</t>
  </si>
  <si>
    <t>Regular contributions for support........</t>
  </si>
  <si>
    <t>Other income.............................</t>
  </si>
  <si>
    <t>Personal taxes.............................</t>
  </si>
  <si>
    <t>Federal income taxes.....................</t>
  </si>
  <si>
    <t>State and local income taxes.............</t>
  </si>
  <si>
    <t>Other taxes..............................</t>
  </si>
  <si>
    <t>Income after taxes..........................</t>
  </si>
  <si>
    <t>c/</t>
  </si>
  <si>
    <t>d/ 2.5</t>
  </si>
  <si>
    <t>d/ 4.5</t>
  </si>
  <si>
    <t>d/ 30.2</t>
  </si>
  <si>
    <t>c/ 1.7</t>
  </si>
  <si>
    <t>c/ 8.3</t>
  </si>
  <si>
    <t>c/ 1.4</t>
  </si>
  <si>
    <t>c/ 5.1</t>
  </si>
  <si>
    <t>c/ 6.0</t>
  </si>
  <si>
    <t>c/ 2.9</t>
  </si>
  <si>
    <t>c/ 6.7</t>
  </si>
  <si>
    <t>Black or African American...................</t>
  </si>
  <si>
    <t>White, Asian, and All Other Races...........</t>
  </si>
  <si>
    <t>c/ 5.0</t>
  </si>
  <si>
    <t>d/</t>
  </si>
  <si>
    <t>e/</t>
  </si>
  <si>
    <t>Table 1101. Quintiles of income before taxes: Shares of annual aggregate expenditures and sources of income, Consumer Expenditure Survey, 2012</t>
  </si>
  <si>
    <t>(Aggregates in millions of dollars, unless otherwise indicated)</t>
  </si>
  <si>
    <t>Item</t>
  </si>
  <si>
    <t>Lowest
20
percent</t>
  </si>
  <si>
    <t>Second
20
percent</t>
  </si>
  <si>
    <t>Third
20
percent</t>
  </si>
  <si>
    <t>Fourth
20
percent</t>
  </si>
  <si>
    <t>Highest
20
percent</t>
  </si>
  <si>
    <t>Percent distribution of consumer units</t>
  </si>
  <si>
    <t/>
  </si>
  <si>
    <t>Consumer unit characteristics (mean values):</t>
  </si>
  <si>
    <t>Income before taxes</t>
  </si>
  <si>
    <t>Income after taxes</t>
  </si>
  <si>
    <t>Persons 65 and older</t>
  </si>
  <si>
    <t>Sex of reference person:</t>
  </si>
  <si>
    <t>Housing tenure:</t>
  </si>
  <si>
    <t>Homeowner</t>
  </si>
  <si>
    <t>With mortgage</t>
  </si>
  <si>
    <t>Without mortgage</t>
  </si>
  <si>
    <t>Renter</t>
  </si>
  <si>
    <t>Race of reference person:</t>
  </si>
  <si>
    <t>Black or African-American</t>
  </si>
  <si>
    <t>White, Asian, and all other races</t>
  </si>
  <si>
    <t>Hispanic or Latino origin of reference person:</t>
  </si>
  <si>
    <t>Hispanic or Latino</t>
  </si>
  <si>
    <t>Not Hispanic or Latino</t>
  </si>
  <si>
    <t>Education of reference person:</t>
  </si>
  <si>
    <t>Elementary (1-8)</t>
  </si>
  <si>
    <t>High school (9-12)</t>
  </si>
  <si>
    <t>College</t>
  </si>
  <si>
    <t>Never attended and other</t>
  </si>
  <si>
    <t>At least one vehicle owned or leased</t>
  </si>
  <si>
    <t>Annual aggregate expenditures</t>
  </si>
  <si>
    <t>Food</t>
  </si>
  <si>
    <t>Food at home</t>
  </si>
  <si>
    <t>Cereals and bakery products</t>
  </si>
  <si>
    <t>Cereals and cereal products</t>
  </si>
  <si>
    <t>Bakery products</t>
  </si>
  <si>
    <t>Meats, poultry, fish, and eggs</t>
  </si>
  <si>
    <t>Beef</t>
  </si>
  <si>
    <t>Pork</t>
  </si>
  <si>
    <t>Other meats</t>
  </si>
  <si>
    <t>Poultry</t>
  </si>
  <si>
    <t>Fish and seafood</t>
  </si>
  <si>
    <t>Eggs</t>
  </si>
  <si>
    <t>Dairy products</t>
  </si>
  <si>
    <t>Fresh milk and cream</t>
  </si>
  <si>
    <t>Other dairy products</t>
  </si>
  <si>
    <t>Fruits and vegetables</t>
  </si>
  <si>
    <t>Fresh fruits</t>
  </si>
  <si>
    <t>Fresh vegetables</t>
  </si>
  <si>
    <t>Processed fruits</t>
  </si>
  <si>
    <t>Processed vegetables</t>
  </si>
  <si>
    <t>Other food at home</t>
  </si>
  <si>
    <t>Sugar and other sweets</t>
  </si>
  <si>
    <t>Fats and oils</t>
  </si>
  <si>
    <t>Miscellaneous foods</t>
  </si>
  <si>
    <t>Nonalcoholic beverages</t>
  </si>
  <si>
    <t>Food prepared by consumer unit on out-of-town trips</t>
  </si>
  <si>
    <t>Food away from home</t>
  </si>
  <si>
    <t>Alcoholic beverages</t>
  </si>
  <si>
    <t>Housing</t>
  </si>
  <si>
    <t>Shelter</t>
  </si>
  <si>
    <t>Owned dwellings</t>
  </si>
  <si>
    <t>Mortgage interest and charges</t>
  </si>
  <si>
    <t>Property taxes</t>
  </si>
  <si>
    <t>Maintenance, repairs, insurance, other expenses</t>
  </si>
  <si>
    <t>Rented dwellings</t>
  </si>
  <si>
    <t>Other lodging</t>
  </si>
  <si>
    <t>Utilities, fuels, and public services</t>
  </si>
  <si>
    <t>Natural gas</t>
  </si>
  <si>
    <t>Electricity</t>
  </si>
  <si>
    <t>Fuel oil and other fuels</t>
  </si>
  <si>
    <t>Telephone services</t>
  </si>
  <si>
    <t>Water and other public services</t>
  </si>
  <si>
    <t>Household operations</t>
  </si>
  <si>
    <t>Personal services</t>
  </si>
  <si>
    <t>Other household expenses</t>
  </si>
  <si>
    <t>Housekeeping supplies</t>
  </si>
  <si>
    <t>Laundry and cleaning supplies</t>
  </si>
  <si>
    <t>Other household products</t>
  </si>
  <si>
    <t>Postage and stationery</t>
  </si>
  <si>
    <t>Household furnishings and equipment</t>
  </si>
  <si>
    <t>Household textiles</t>
  </si>
  <si>
    <t>Furniture</t>
  </si>
  <si>
    <t>Floor coverings</t>
  </si>
  <si>
    <t>Major appliances</t>
  </si>
  <si>
    <t>Small appliances, miscellaneous housewares</t>
  </si>
  <si>
    <t>Miscellaneous household equipment</t>
  </si>
  <si>
    <t>Apparel and services</t>
  </si>
  <si>
    <t>Men and boys</t>
  </si>
  <si>
    <t>Men, 16 and over</t>
  </si>
  <si>
    <t>Boys, 2 to 15</t>
  </si>
  <si>
    <t>Women and girls</t>
  </si>
  <si>
    <t>Women, 16 and over</t>
  </si>
  <si>
    <t>Girls, 2 to 15</t>
  </si>
  <si>
    <t>Children under 2</t>
  </si>
  <si>
    <t>Footwear</t>
  </si>
  <si>
    <t>Other apparel products and services</t>
  </si>
  <si>
    <t>Transportation</t>
  </si>
  <si>
    <t>Vehicle purchases (net outlay)</t>
  </si>
  <si>
    <t>Cars and trucks, new</t>
  </si>
  <si>
    <t>Cars and trucks, used</t>
  </si>
  <si>
    <t>Other vehicles</t>
  </si>
  <si>
    <t>Gasoline and motor oil</t>
  </si>
  <si>
    <t>Other vehicle expenses</t>
  </si>
  <si>
    <t>Vehicle finance charges</t>
  </si>
  <si>
    <t>Maintenance and repairs</t>
  </si>
  <si>
    <t>Vehicle insurance</t>
  </si>
  <si>
    <t>Vehicle rental, leases, licenses, and other charges</t>
  </si>
  <si>
    <t>Public and other transportation</t>
  </si>
  <si>
    <t>Health care</t>
  </si>
  <si>
    <t>Health insurance</t>
  </si>
  <si>
    <t>Medical services</t>
  </si>
  <si>
    <t>Drugs</t>
  </si>
  <si>
    <t>Medical supplies</t>
  </si>
  <si>
    <t>Entertainment</t>
  </si>
  <si>
    <t>Fees and admissions</t>
  </si>
  <si>
    <t>Audio and visual equipment and services</t>
  </si>
  <si>
    <t>Pets, toys, hobbies, and playground equipment</t>
  </si>
  <si>
    <t>Other entertainment supplies, equipment, and services</t>
  </si>
  <si>
    <t>Personal care products and services</t>
  </si>
  <si>
    <t>Reading</t>
  </si>
  <si>
    <t>Education</t>
  </si>
  <si>
    <t>Tobacco products and smoking supplies</t>
  </si>
  <si>
    <t>Miscellaneous</t>
  </si>
  <si>
    <t>Cash contributions</t>
  </si>
  <si>
    <t>Personal insurance and pensions</t>
  </si>
  <si>
    <t>Life and other personal insurance</t>
  </si>
  <si>
    <t>Pensions and Social Security</t>
  </si>
  <si>
    <t>Sources of income and personal taxes:</t>
  </si>
  <si>
    <t>Money income before taxes</t>
  </si>
  <si>
    <t>Wages and salaries</t>
  </si>
  <si>
    <t>Self-employment income</t>
  </si>
  <si>
    <t>Social Security, private and government retirement</t>
  </si>
  <si>
    <t>Interest, dividends, rental income, other property income</t>
  </si>
  <si>
    <t>Unemployment and workers' compensation, veterans' benefits</t>
  </si>
  <si>
    <t>Public assistance, supplemental security income, food stamps</t>
  </si>
  <si>
    <t>Regular contributions for support</t>
  </si>
  <si>
    <t>Other income</t>
  </si>
  <si>
    <t>Personal taxes (missing values not imputed)</t>
  </si>
  <si>
    <t>Federal income taxes</t>
  </si>
  <si>
    <t>State and local income taxes</t>
  </si>
  <si>
    <t>Other taxes</t>
  </si>
  <si>
    <t>a Value is less than or equal to 0.5.</t>
  </si>
  <si>
    <t>b Data are likely to have large sampling errors.</t>
  </si>
  <si>
    <t>Source: Consumer Expenditure Survey, U.S. Bureau of Labor Statistics, September, 2013</t>
  </si>
  <si>
    <t>Table 1101. Quintiles of income before taxes: Shares of annual aggregate expenditures and sources of income, Consumer Expenditure Survey, 2013</t>
  </si>
  <si>
    <t>People</t>
  </si>
  <si>
    <t>Adults 65 and older</t>
  </si>
  <si>
    <t>Reference person:</t>
  </si>
  <si>
    <t>Men</t>
  </si>
  <si>
    <t>Women</t>
  </si>
  <si>
    <t>Residential phone service, VOIP, and phone cards</t>
  </si>
  <si>
    <t>Cellular phone service</t>
  </si>
  <si>
    <t>Healthcare</t>
  </si>
  <si>
    <t>Pets</t>
  </si>
  <si>
    <t>Toys, hobbies, and playground equipment</t>
  </si>
  <si>
    <t>Unemployment and workers' compensation, veterans' benefits, and regular contributions for support</t>
  </si>
  <si>
    <t>Personal taxes (contains some imputed values)</t>
  </si>
  <si>
    <t>a Value is too small to display.</t>
  </si>
  <si>
    <t>Source: Consumer Expenditure Survey, U.S. Bureau of Labor Statistics, September, 2014</t>
  </si>
  <si>
    <t>Table 1101. Quintiles of income before taxes: Shares of annual aggregate expenditures and sources of income, Consumer Expenditure Survey, 2014</t>
  </si>
  <si>
    <t>Source: Consumer Expenditure Survey, U.S. Bureau of Labor Statistics, September, 2015</t>
  </si>
  <si>
    <t>Table 1101. Quintiles of income before taxes: Shares of annual aggregate expenditures and sources of income, Consumer Expenditure Survey, 2015</t>
  </si>
  <si>
    <t>Public assistance, Supplemental Security Income, Supplementary Nutrition Assistance Program (SNAP)</t>
  </si>
  <si>
    <t>Source: Consumer Expenditure Survey, U.S. Bureau of Labor Statistics, August, 2016</t>
  </si>
  <si>
    <t>From Table 1101. Quintiles of income before taxes: Shares of annual aggregate expenditures and sources of income, Consumer Expenditure Survey</t>
  </si>
  <si>
    <t>AVERAGE PER UNIT</t>
  </si>
  <si>
    <t>Income before taxes (mean values)</t>
  </si>
  <si>
    <t>TABLE 1. QUINTILES OF INCOME BEFORE TAXES,</t>
  </si>
  <si>
    <t>CONSUMER EXPENDITURE SURVEY, 1988</t>
  </si>
  <si>
    <t>_x000C_</t>
  </si>
  <si>
    <t>ALL</t>
  </si>
  <si>
    <t>COMPLETE</t>
  </si>
  <si>
    <t>REPORTERS</t>
  </si>
  <si>
    <t>OF INCO</t>
  </si>
  <si>
    <t>ME</t>
  </si>
  <si>
    <t>INCOMPLETE</t>
  </si>
  <si>
    <t>ITEM</t>
  </si>
  <si>
    <t>CONSUMER</t>
  </si>
  <si>
    <t>TOTAL</t>
  </si>
  <si>
    <t>LOWEST</t>
  </si>
  <si>
    <t>SECOND</t>
  </si>
  <si>
    <t>THIRD</t>
  </si>
  <si>
    <t>FOURTH</t>
  </si>
  <si>
    <t>HIGHEST</t>
  </si>
  <si>
    <t>REPORTING</t>
  </si>
  <si>
    <t>UNITS</t>
  </si>
  <si>
    <t>OF INCOME</t>
  </si>
  <si>
    <t>PERCENT</t>
  </si>
  <si>
    <t>Number of consumer units (in thousands)..........</t>
  </si>
  <si>
    <t>Number of sample interviews......................</t>
  </si>
  <si>
    <t>Consumer unit characteristics:</t>
  </si>
  <si>
    <t>Income before taxes 1/..........................</t>
  </si>
  <si>
    <t>Income after taxes 1/...........................</t>
  </si>
  <si>
    <t>Average number of persons in consumer unit....</t>
  </si>
  <si>
    <t>Age of reference person.......................</t>
  </si>
  <si>
    <t>Average number in consumer unit</t>
  </si>
  <si>
    <t>Earners....................................</t>
  </si>
  <si>
    <t>Vehicles...................................</t>
  </si>
  <si>
    <t>Children under 18..........................</t>
  </si>
  <si>
    <t>Persons 65 and over........................</t>
  </si>
  <si>
    <t>Percent distribution</t>
  </si>
  <si>
    <t>Male....................................</t>
  </si>
  <si>
    <t>Female..................................</t>
  </si>
  <si>
    <t>Homeowner with mortgage.................</t>
  </si>
  <si>
    <t>Homeowner without mortgage..............</t>
  </si>
  <si>
    <t>Renter..................................</t>
  </si>
  <si>
    <t>Black...................................</t>
  </si>
  <si>
    <t>White and other.........................</t>
  </si>
  <si>
    <t>Elementary (1-8)........................</t>
  </si>
  <si>
    <t>High school (9-12)......................</t>
  </si>
  <si>
    <t>College.................................</t>
  </si>
  <si>
    <t>Never attended and other................</t>
  </si>
  <si>
    <t>At least one vehicle owned.................</t>
  </si>
  <si>
    <t>Average annual expenditures......................</t>
  </si>
  <si>
    <t>Food..........................................</t>
  </si>
  <si>
    <t>Food at home...............................</t>
  </si>
  <si>
    <t>Cereals and bakery products.............</t>
  </si>
  <si>
    <t>Meats, poultry, fish, and eggs..........</t>
  </si>
  <si>
    <t>Dairy products..........................</t>
  </si>
  <si>
    <t>Fruits and vegetables...................</t>
  </si>
  <si>
    <t>Other food at home......................</t>
  </si>
  <si>
    <t>Food pre. by CU on out-of-town trips.</t>
  </si>
  <si>
    <t>Food away from home........................</t>
  </si>
  <si>
    <t>Alcoholic beverages...........................</t>
  </si>
  <si>
    <t>Housing.......................................</t>
  </si>
  <si>
    <t>Shelter....................................</t>
  </si>
  <si>
    <t>Owned dwellings.........................</t>
  </si>
  <si>
    <t>Mortgage interest....................</t>
  </si>
  <si>
    <t>Main., rep., ins., other expenses....</t>
  </si>
  <si>
    <t>Rented dwellings........................</t>
  </si>
  <si>
    <t>Other lodging...........................</t>
  </si>
  <si>
    <t>Utilities, fuels, and public services......</t>
  </si>
  <si>
    <t>Natural gas.............................</t>
  </si>
  <si>
    <t>Electricity.............................</t>
  </si>
  <si>
    <t>Fuel oil and other fuels................</t>
  </si>
  <si>
    <t>Telephone...............................</t>
  </si>
  <si>
    <t>Water and other public services.........</t>
  </si>
  <si>
    <t>Household operations.......................</t>
  </si>
  <si>
    <t>Personal services.......................</t>
  </si>
  <si>
    <t>Other household expenses................</t>
  </si>
  <si>
    <t>Housekeeping supplies......................</t>
  </si>
  <si>
    <t>Laundry and cleaning supplies...........</t>
  </si>
  <si>
    <t>Other household products................</t>
  </si>
  <si>
    <t>Postage and stationery..................</t>
  </si>
  <si>
    <t>Household furnishings and equipment........</t>
  </si>
  <si>
    <t>Household textiles......................</t>
  </si>
  <si>
    <t>Furniture...............................</t>
  </si>
  <si>
    <t>Floor coverings.........................</t>
  </si>
  <si>
    <t>Major appliances........................</t>
  </si>
  <si>
    <t>Small app., miscellaneous housewares....</t>
  </si>
  <si>
    <t>Miscellaneous household equipment.......</t>
  </si>
  <si>
    <t>Apparel and services..........................</t>
  </si>
  <si>
    <t>Men and boys...............................</t>
  </si>
  <si>
    <t>Men, 16 and over........................</t>
  </si>
  <si>
    <t>Boys, 2 to 15...........................</t>
  </si>
  <si>
    <t>Women and girls............................</t>
  </si>
  <si>
    <t>Women, 16 and over......................</t>
  </si>
  <si>
    <t>Girls, 2 to 15..........................</t>
  </si>
  <si>
    <t>Children under 2...........................</t>
  </si>
  <si>
    <t>Footwear...................................</t>
  </si>
  <si>
    <t>Other apparel products and services........</t>
  </si>
  <si>
    <t>Transportation................................</t>
  </si>
  <si>
    <t>Vehicle purchases (net outlay).............</t>
  </si>
  <si>
    <t>Cars and trucks, new....................</t>
  </si>
  <si>
    <t>Cars and trucks, used...................</t>
  </si>
  <si>
    <t>Other vehicles..........................</t>
  </si>
  <si>
    <t>Gasoline and motor oil.....................</t>
  </si>
  <si>
    <t>Other vehicle expenses.....................</t>
  </si>
  <si>
    <t>Vehicle finance charges.................</t>
  </si>
  <si>
    <t>Maintenance and repairs.................</t>
  </si>
  <si>
    <t>Vehicle insurance.......................</t>
  </si>
  <si>
    <t>Vehicle rental, licenses, other charges.</t>
  </si>
  <si>
    <t>Public transportation......................</t>
  </si>
  <si>
    <t>Health care...................................</t>
  </si>
  <si>
    <t>Health insurance...........................</t>
  </si>
  <si>
    <t>Medical services...........................</t>
  </si>
  <si>
    <t>Drugs......................................</t>
  </si>
  <si>
    <t>Medical supplies...........................</t>
  </si>
  <si>
    <t>Entertainment.................................</t>
  </si>
  <si>
    <t>Fees and admissions........................</t>
  </si>
  <si>
    <t>Television, radios, sound equipment........</t>
  </si>
  <si>
    <t>Pets, toys, and playground equipment.......</t>
  </si>
  <si>
    <t>Other ent. supplies, equip., and services..</t>
  </si>
  <si>
    <t>Personal care products and services...........</t>
  </si>
  <si>
    <t>Reading.......................................</t>
  </si>
  <si>
    <t>Education.....................................</t>
  </si>
  <si>
    <t>Tobacco products and smoking supplies.........</t>
  </si>
  <si>
    <t>Miscellaneous.................................</t>
  </si>
  <si>
    <t>Cash contributions............................</t>
  </si>
  <si>
    <t>Personal insurance and pensions...............</t>
  </si>
  <si>
    <t>Life and other personal insurance..........</t>
  </si>
  <si>
    <t>Pensions and Social Security...............</t>
  </si>
  <si>
    <t>Sources of income and personal taxes: 1/</t>
  </si>
  <si>
    <t>Money income before taxes........................</t>
  </si>
  <si>
    <t>Wages and salaries............................</t>
  </si>
  <si>
    <t>Self-employment income........................</t>
  </si>
  <si>
    <t>Soc. Sec., private and government retirement..</t>
  </si>
  <si>
    <t>Int., divid., ren. income, other prop. income.</t>
  </si>
  <si>
    <t>Unemp. and workers' comp., vet. benefits......</t>
  </si>
  <si>
    <t>Pub. ass., sup. security income, foodstamps...</t>
  </si>
  <si>
    <t>Regular contributions for support.............</t>
  </si>
  <si>
    <t>Other income..................................</t>
  </si>
  <si>
    <t>Personal taxes...................................</t>
  </si>
  <si>
    <t>Federal income taxes..........................</t>
  </si>
  <si>
    <t>State and local income taxes..................</t>
  </si>
  <si>
    <t>Other taxes...................................</t>
  </si>
  <si>
    <t>Income after taxes...............................</t>
  </si>
  <si>
    <t>Addenda:</t>
  </si>
  <si>
    <t>Net change in total assets....................</t>
  </si>
  <si>
    <t>Net change in total liabilities...............</t>
  </si>
  <si>
    <t>Other money receipts..........................</t>
  </si>
  <si>
    <t>Mortgage principal paid on owned property.....</t>
  </si>
  <si>
    <t>Estimated market value of owned home..........</t>
  </si>
  <si>
    <t>Estimated monthly rental value of owned home..</t>
  </si>
  <si>
    <t>Gifts of goods and services:</t>
  </si>
  <si>
    <t>Clothing, males 2 and over.................</t>
  </si>
  <si>
    <t>Clothing, females 2 and over...............</t>
  </si>
  <si>
    <t>Clothing, infants less than 2..............</t>
  </si>
  <si>
    <t>Jewelry and watches........................</t>
  </si>
  <si>
    <t>Small app. and mis. housewares.............</t>
  </si>
  <si>
    <t>Household textiles.........................</t>
  </si>
  <si>
    <t>All other gifts............................</t>
  </si>
  <si>
    <t>1/  Components of income and taxes are derived fr</t>
  </si>
  <si>
    <t>om "Comple</t>
  </si>
  <si>
    <t>ted income</t>
  </si>
  <si>
    <t>reporte</t>
  </si>
  <si>
    <t>rs" only;</t>
  </si>
  <si>
    <t>see gloss</t>
  </si>
  <si>
    <t>ary.</t>
  </si>
  <si>
    <t>TABLE 1: QUINTILES OF INCOME BEFORE TAXES,</t>
  </si>
  <si>
    <t>CONSUMER EXPENDITURE SURVEY, 1987</t>
  </si>
  <si>
    <t>ALL_CUS</t>
  </si>
  <si>
    <t>LOWEST20</t>
  </si>
  <si>
    <t>SECOND2O</t>
  </si>
  <si>
    <t>THIRD20</t>
  </si>
  <si>
    <t>FOURTH20</t>
  </si>
  <si>
    <t>HIGHST20</t>
  </si>
  <si>
    <t>INCMPLET</t>
  </si>
  <si>
    <t>Number of consumer units (in thousands).........</t>
  </si>
  <si>
    <t>Number of sample interviews.....................</t>
  </si>
  <si>
    <t>1/</t>
  </si>
  <si>
    <t>Average number of persons in consumer unit......</t>
  </si>
  <si>
    <t>Age of reference person.........................</t>
  </si>
  <si>
    <t>Average number of:</t>
  </si>
  <si>
    <t>Earners......................................</t>
  </si>
  <si>
    <t>Vehicles.....................................</t>
  </si>
  <si>
    <t>Children under 18............................</t>
  </si>
  <si>
    <t>Persons 65 and over..........................</t>
  </si>
  <si>
    <t>Male.........................................</t>
  </si>
  <si>
    <t>Female.......................................</t>
  </si>
  <si>
    <t>Homeowner with mortgage......................</t>
  </si>
  <si>
    <t>Homeowner without mortgage...................</t>
  </si>
  <si>
    <t>Renter.......................................</t>
  </si>
  <si>
    <t>Black........................................</t>
  </si>
  <si>
    <t>White and other..............................</t>
  </si>
  <si>
    <t>Elementary (1-8).............................</t>
  </si>
  <si>
    <t>High school (9-12)...........................</t>
  </si>
  <si>
    <t>College......................................</t>
  </si>
  <si>
    <t>Never attended and other.....................</t>
  </si>
  <si>
    <t>At least one vehicle owned...................</t>
  </si>
  <si>
    <t>Average annual expenditures.....................</t>
  </si>
  <si>
    <t>Food.........................................</t>
  </si>
  <si>
    <t>Food at home..............................</t>
  </si>
  <si>
    <t>Cereals and cereal products.........</t>
  </si>
  <si>
    <t>Bakery products.....................</t>
  </si>
  <si>
    <t>Beef................................</t>
  </si>
  <si>
    <t>Pork................................</t>
  </si>
  <si>
    <t>Other meats.........................</t>
  </si>
  <si>
    <t>Poultry.............................</t>
  </si>
  <si>
    <t>Fish and seafood....................</t>
  </si>
  <si>
    <t>Eggs................................</t>
  </si>
  <si>
    <t>Fresh milk and cream................</t>
  </si>
  <si>
    <t>Other dairy products................</t>
  </si>
  <si>
    <t>Fresh fruits........................</t>
  </si>
  <si>
    <t>Fresh vegetables....................</t>
  </si>
  <si>
    <t>Processed fruits....................</t>
  </si>
  <si>
    <t>Processed vegetables................</t>
  </si>
  <si>
    <t>Sugar and other sweets..............</t>
  </si>
  <si>
    <t>Fats and oils.......................</t>
  </si>
  <si>
    <t>Miscellaneous foods.................</t>
  </si>
  <si>
    <t>Nonalcoholic beverages..............</t>
  </si>
  <si>
    <t>Food pre. by cu on out of town trips...</t>
  </si>
  <si>
    <t>Food away from home.......................</t>
  </si>
  <si>
    <t>Alcoholic beverages..........................</t>
  </si>
  <si>
    <t>Housing......................................</t>
  </si>
  <si>
    <t>Shelter...................................</t>
  </si>
  <si>
    <t>Mortgage interest...................</t>
  </si>
  <si>
    <t>Property taxes......................</t>
  </si>
  <si>
    <t>Maint., rep., ins., other expenses..</t>
  </si>
  <si>
    <t>Utilities, fuels, and public services.....</t>
  </si>
  <si>
    <t>Telephone..............................</t>
  </si>
  <si>
    <t>Household operations......................</t>
  </si>
  <si>
    <t>Housekeeping supplies.....................</t>
  </si>
  <si>
    <t>Household furnishings and equipment.......</t>
  </si>
  <si>
    <t>Small appliances &amp; misc. housewares....</t>
  </si>
  <si>
    <t>Apparel and services.........................</t>
  </si>
  <si>
    <t>Men and boys..............................</t>
  </si>
  <si>
    <t>Women and girls...........................</t>
  </si>
  <si>
    <t>Children under 2..........................</t>
  </si>
  <si>
    <t>Footwear..................................</t>
  </si>
  <si>
    <t>Other apparel products and services.......</t>
  </si>
  <si>
    <t>Transportation...............................</t>
  </si>
  <si>
    <t>Vehicle purchases.........................</t>
  </si>
  <si>
    <t>Cars and trucks, new (net outlay)......</t>
  </si>
  <si>
    <t>Cars and trucks, used (net outlay).....</t>
  </si>
  <si>
    <t>Gasoline and motor oil....................</t>
  </si>
  <si>
    <t>Other vehicle expenses....................</t>
  </si>
  <si>
    <t>Vehicle rent., licenses, other charges.</t>
  </si>
  <si>
    <t>Public transportation.....................</t>
  </si>
  <si>
    <t>Health care..................................</t>
  </si>
  <si>
    <t>Health insurance..........................</t>
  </si>
  <si>
    <t>Medical services..........................</t>
  </si>
  <si>
    <t>Drugs.....................................</t>
  </si>
  <si>
    <t>Medical supplies..........................</t>
  </si>
  <si>
    <t>Entertainment................................</t>
  </si>
  <si>
    <t>Fees and admissions.......................</t>
  </si>
  <si>
    <t>Television, radios, sound equipment.......</t>
  </si>
  <si>
    <t>Pets, toys, and playground equipment......</t>
  </si>
  <si>
    <t>Other ent. sup., equip., and services.....</t>
  </si>
  <si>
    <t>Personal care products and services..........</t>
  </si>
  <si>
    <t>Reading......................................</t>
  </si>
  <si>
    <t>Education....................................</t>
  </si>
  <si>
    <t>Tobacco products and smoking supplies........</t>
  </si>
  <si>
    <t>Miscellaneous................................</t>
  </si>
  <si>
    <t>Cash contributions...........................</t>
  </si>
  <si>
    <t>Personal insurance and pensions..............</t>
  </si>
  <si>
    <t>Life and other personal insurance.........</t>
  </si>
  <si>
    <t>Pensions and Social Security..............</t>
  </si>
  <si>
    <t>Money income before taxes.......................</t>
  </si>
  <si>
    <t>Wages and salaries...........................</t>
  </si>
  <si>
    <t>Self-employment income.......................</t>
  </si>
  <si>
    <t>S. Security, private and gvrnmnt retirement..</t>
  </si>
  <si>
    <t>Int.,divid.,rent. income,other prop. income..</t>
  </si>
  <si>
    <t>Unemp. and workers' compen., veterans' ben...</t>
  </si>
  <si>
    <t>Pub. ass., supp. sec. income, foodstamps.....</t>
  </si>
  <si>
    <t>Regular contributions for support............</t>
  </si>
  <si>
    <t>Other income.................................</t>
  </si>
  <si>
    <t>Personal taxes..................................</t>
  </si>
  <si>
    <t>Federal income taxes.........................</t>
  </si>
  <si>
    <t>State and local income taxes.................</t>
  </si>
  <si>
    <t>Other taxes..................................</t>
  </si>
  <si>
    <t>Income after taxes..............................</t>
  </si>
  <si>
    <t>Net change in total assets...................</t>
  </si>
  <si>
    <t>Net change in total liabilities..............</t>
  </si>
  <si>
    <t>Other money receipts.........................</t>
  </si>
  <si>
    <t>Mortgage principal paid on owned property....</t>
  </si>
  <si>
    <t>Estimated market value of owned home.........</t>
  </si>
  <si>
    <t>Estimated monthly rental value of owned home.</t>
  </si>
  <si>
    <t>Gifts of:</t>
  </si>
  <si>
    <t>Clothing, males 2 and over...................</t>
  </si>
  <si>
    <t>Clothing, females 2 and over.................</t>
  </si>
  <si>
    <t>Clothing, infants less than 2................</t>
  </si>
  <si>
    <t>Jewelry and watches..........................</t>
  </si>
  <si>
    <t>Small appliances &amp; misc. housewares..........</t>
  </si>
  <si>
    <t>Household textiles...........................</t>
  </si>
  <si>
    <t>All other gifts..............................</t>
  </si>
  <si>
    <t>-------------------------------------------------</t>
  </si>
  <si>
    <t>----------</t>
  </si>
  <si>
    <t>---------</t>
  </si>
  <si>
    <t>1/  Components of income and taxes are drived fro</t>
  </si>
  <si>
    <t>m</t>
  </si>
  <si>
    <t>"Complete income reporters" only; see glossar</t>
  </si>
  <si>
    <t>y.</t>
  </si>
  <si>
    <t>CONSUMER EXPENDITURE SURVEY, 1986</t>
  </si>
  <si>
    <t>SECOND20</t>
  </si>
  <si>
    <t>HIGHEST20</t>
  </si>
  <si>
    <t>CONSUMER EXPENDITURE SURVEY, 1985</t>
  </si>
  <si>
    <t>FORTH20</t>
  </si>
  <si>
    <t>-------</t>
  </si>
  <si>
    <t>CONSUMER EXPENDITURE SURVEY, 1984</t>
  </si>
  <si>
    <t>ALL CUS</t>
  </si>
  <si>
    <t>Household furnishings and equiptment......</t>
  </si>
  <si>
    <t>Small appliances, misc. housewares.....</t>
  </si>
  <si>
    <t>Small appliances, misc. housewares...........</t>
  </si>
  <si>
    <t>om</t>
  </si>
  <si>
    <t>Table 1101. Quintiles of income before taxes: Annual expenditure means, shares, standard errors, and coefficients of variation, Consumer Expenditure Survey, 2016</t>
  </si>
  <si>
    <t>All
consumer
units</t>
  </si>
  <si>
    <t>Share</t>
  </si>
  <si>
    <t>Net change in total assets and liabilities</t>
  </si>
  <si>
    <t>Net change in total assets</t>
  </si>
  <si>
    <t>Net change in total liabilities</t>
  </si>
  <si>
    <t>Other financial information:</t>
  </si>
  <si>
    <t>Other money receipts</t>
  </si>
  <si>
    <t>Mortgage principal paid on owned property</t>
  </si>
  <si>
    <t>Estimated market value of owned home</t>
  </si>
  <si>
    <t>Estimated monthly rental value of owned home</t>
  </si>
  <si>
    <t>Gifts of goods and services, total</t>
  </si>
  <si>
    <t>Appliances and miscellaneous housewares</t>
  </si>
  <si>
    <t>Small appliances and miscellaneous housewares</t>
  </si>
  <si>
    <t>Other housing</t>
  </si>
  <si>
    <t>Males, 2 and over</t>
  </si>
  <si>
    <t>Females, 2 and over</t>
  </si>
  <si>
    <t>Jewelry and watches</t>
  </si>
  <si>
    <t>All other apparel products and services</t>
  </si>
  <si>
    <t>Toys, games, arts and crafts, and tricycles</t>
  </si>
  <si>
    <t>Other entertainment</t>
  </si>
  <si>
    <t>All other gifts</t>
  </si>
  <si>
    <t>n.a. Not applicable.</t>
  </si>
  <si>
    <t>Source: Consumer Expenditure Survey, U.S. Bureau of Labor Statistics, August, 2017</t>
  </si>
  <si>
    <t>84-11</t>
  </si>
  <si>
    <t xml:space="preserve">http://www.bls.gov/cex/1984/Standard/quintile.pdf
</t>
  </si>
  <si>
    <t>Change year to get each year.</t>
  </si>
  <si>
    <t>2012 &amp; after</t>
  </si>
  <si>
    <t xml:space="preserve">http://www.bls.gov/cex/2012/combined/quintile.pdf
</t>
  </si>
  <si>
    <t>PCE Index: PCECTPI --Personal Consumption Expenditures: Chain-type Price Index, Index 2009=100, Annual, Seasonally Adjusted</t>
  </si>
  <si>
    <t>Real Expenditures</t>
  </si>
  <si>
    <t>HH Size</t>
  </si>
  <si>
    <t>HH-Size Adjusted Real Expenditures</t>
  </si>
  <si>
    <t>Per-Person Household-Size Adjusted Real Expenditures</t>
  </si>
  <si>
    <t>Index</t>
  </si>
  <si>
    <t>RGDP/Cap Index</t>
  </si>
  <si>
    <t>GDP Per Capita</t>
  </si>
  <si>
    <t>Real GDP Per Capita (PCE Adjusted)</t>
  </si>
  <si>
    <t>RDGP (PCE) Index</t>
  </si>
  <si>
    <t>If at CDP/cap rate:</t>
  </si>
  <si>
    <t>Changes</t>
  </si>
  <si>
    <t>Total</t>
  </si>
  <si>
    <t>CAGR</t>
  </si>
  <si>
    <t>'84–'90</t>
  </si>
  <si>
    <t>'92-'01</t>
  </si>
  <si>
    <t>'01–'13</t>
  </si>
  <si>
    <t>'09–'13</t>
  </si>
  <si>
    <t>'84–'13</t>
  </si>
  <si>
    <t>Mean Expenditures per Consumer Unit</t>
  </si>
  <si>
    <t>PCE 2016=100</t>
  </si>
  <si>
    <t>Expenditures Less Pension Contributions</t>
  </si>
  <si>
    <t>scf average wealth</t>
  </si>
  <si>
    <t>scf 2013 tables table 4</t>
  </si>
  <si>
    <t>4.  Family net worth, by selected characteristics of families, 1989–2013 surveys</t>
  </si>
  <si>
    <t xml:space="preserve">     Thousands of dollars</t>
  </si>
  <si>
    <t>Family characteristic</t>
  </si>
  <si>
    <t>Median</t>
  </si>
  <si>
    <t>All families</t>
  </si>
  <si>
    <t>Percentile of income</t>
  </si>
  <si>
    <t>Less than 20</t>
  </si>
  <si>
    <t>20–39.9</t>
  </si>
  <si>
    <t>40–59.9</t>
  </si>
  <si>
    <t>60–79.9</t>
  </si>
  <si>
    <t>80–89.9</t>
  </si>
  <si>
    <t>90–100</t>
  </si>
  <si>
    <t>Age of head (years)</t>
  </si>
  <si>
    <t>Less than 35</t>
  </si>
  <si>
    <t>35–44</t>
  </si>
  <si>
    <t>45–54</t>
  </si>
  <si>
    <t>55–64</t>
  </si>
  <si>
    <t>65–74</t>
  </si>
  <si>
    <t>75 or more</t>
  </si>
  <si>
    <t>Family structure</t>
  </si>
  <si>
    <t>Single with child(ren)</t>
  </si>
  <si>
    <t>Single, no child, age less than 55</t>
  </si>
  <si>
    <t xml:space="preserve">Single, no child, age 55 or more </t>
  </si>
  <si>
    <t>Couple with child(ren)</t>
  </si>
  <si>
    <t xml:space="preserve">Couple, no child </t>
  </si>
  <si>
    <t>Education of head</t>
  </si>
  <si>
    <t>No high school diploma</t>
  </si>
  <si>
    <t>High school diploma</t>
  </si>
  <si>
    <t>Some college</t>
  </si>
  <si>
    <t>College degree</t>
  </si>
  <si>
    <t>Race or ethnicity of respondent</t>
  </si>
  <si>
    <t>White non-Hispanic</t>
  </si>
  <si>
    <t>Nonwhite or Hispanic</t>
  </si>
  <si>
    <t>Current work status of head</t>
  </si>
  <si>
    <t>Working for someone else</t>
  </si>
  <si>
    <t>Self-employed</t>
  </si>
  <si>
    <t>Retired</t>
  </si>
  <si>
    <t>Other not working</t>
  </si>
  <si>
    <t>Current occupation of head</t>
  </si>
  <si>
    <t>Managerial or professional</t>
  </si>
  <si>
    <t>Technical, sales, or services</t>
  </si>
  <si>
    <t>Other occupation</t>
  </si>
  <si>
    <t>Retired or other not working</t>
  </si>
  <si>
    <t>Region</t>
  </si>
  <si>
    <t>Northeast</t>
  </si>
  <si>
    <t>Midwest</t>
  </si>
  <si>
    <t>South</t>
  </si>
  <si>
    <t>West</t>
  </si>
  <si>
    <t>Urbanicity</t>
  </si>
  <si>
    <t>Metropolitan statistical area (MSA)</t>
  </si>
  <si>
    <t>Non-MSA</t>
  </si>
  <si>
    <t>Housing status</t>
  </si>
  <si>
    <t>Owner</t>
  </si>
  <si>
    <t>Renter or other</t>
  </si>
  <si>
    <t>Percentile of net worth</t>
  </si>
  <si>
    <t>Less than 25</t>
  </si>
  <si>
    <t>25–49.9</t>
  </si>
  <si>
    <t>50–74.9</t>
  </si>
  <si>
    <t>75–89.9</t>
  </si>
  <si>
    <r>
      <t xml:space="preserve">    N</t>
    </r>
    <r>
      <rPr>
        <sz val="8"/>
        <rFont val="Times New Roman"/>
        <family val="1"/>
      </rPr>
      <t>OTE</t>
    </r>
    <r>
      <rPr>
        <sz val="11"/>
        <rFont val="Times New Roman"/>
        <family val="1"/>
      </rPr>
      <t xml:space="preserve">:   See note to table 1.                                                         </t>
    </r>
  </si>
  <si>
    <t xml:space="preserve">    † Less than 0.05 ($50)</t>
  </si>
  <si>
    <t>Average Wealth</t>
  </si>
  <si>
    <t>Average Spending</t>
  </si>
  <si>
    <t>$s</t>
  </si>
  <si>
    <t>Household quintiles by income level, 2013</t>
  </si>
  <si>
    <t>Household quintiles by income level, 1989</t>
  </si>
  <si>
    <t>Wealth Share</t>
  </si>
  <si>
    <t>$1.4 Trillion spending results</t>
  </si>
  <si>
    <t>Lowest 20 %</t>
  </si>
  <si>
    <t>Second 20%</t>
  </si>
  <si>
    <t>Third 20%</t>
  </si>
  <si>
    <t>Fourth 20%</t>
  </si>
  <si>
    <t>Highest 20%</t>
  </si>
  <si>
    <t>Spending as a % of 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</si>
</sst>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#,###"/>
    <numFmt numFmtId="168" formatCode="#.0#"/>
    <numFmt numFmtId="169" formatCode="&quot;$&quot;#,###"/>
    <numFmt numFmtId="170" formatCode="\b\/\ #.0#;\b\/\ \-#.0#"/>
    <numFmt numFmtId="171" formatCode="\$#,###"/>
    <numFmt numFmtId="172" formatCode="#,###.00#"/>
    <numFmt numFmtId="173" formatCode="#.00#"/>
    <numFmt numFmtId="174" formatCode="\$#"/>
    <numFmt numFmtId="175" formatCode="0.0%"/>
    <numFmt numFmtId="176" formatCode="#,###.0;\–#,###.0;0.0;@"/>
    <numFmt numFmtId="177" formatCode="#,##0.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</font>
    <font>
      <b/>
      <sz val="9"/>
      <name val="Arial"/>
    </font>
    <font>
      <b/>
      <sz val="8"/>
      <name val="Arial"/>
    </font>
    <font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12"/>
      <name val="Verdana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0">
    <xf numFmtId="0" fontId="0" fillId="0" borderId="0"/>
    <xf numFmtId="0" fontId="1" fillId="0" borderId="0"/>
    <xf numFmtId="44" fontId="6" fillId="0" borderId="0" applyFont="0" applyFill="0" applyBorder="0" applyAlignment="0" applyProtection="0"/>
    <xf numFmtId="0" fontId="8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3" fontId="0" fillId="0" borderId="0" xfId="0" applyNumberFormat="1"/>
    <xf numFmtId="6" fontId="0" fillId="0" borderId="0" xfId="0" applyNumberFormat="1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3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indent="1"/>
    </xf>
    <xf numFmtId="164" fontId="5" fillId="0" borderId="0" xfId="2" applyNumberFormat="1" applyFont="1" applyAlignment="1">
      <alignment horizontal="right"/>
    </xf>
    <xf numFmtId="0" fontId="7" fillId="0" borderId="0" xfId="1" applyFont="1" applyAlignment="1">
      <alignment horizontal="left" indent="8"/>
    </xf>
    <xf numFmtId="4" fontId="5" fillId="0" borderId="0" xfId="2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 indent="2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 indent="3"/>
    </xf>
    <xf numFmtId="0" fontId="5" fillId="0" borderId="0" xfId="1" applyFont="1"/>
    <xf numFmtId="166" fontId="5" fillId="0" borderId="0" xfId="2" applyNumberFormat="1" applyFont="1" applyAlignment="1">
      <alignment horizontal="right"/>
    </xf>
    <xf numFmtId="0" fontId="5" fillId="0" borderId="0" xfId="1" applyFont="1" applyAlignment="1">
      <alignment horizontal="left" indent="4"/>
    </xf>
    <xf numFmtId="0" fontId="5" fillId="0" borderId="0" xfId="1" applyFont="1" applyAlignment="1">
      <alignment horizontal="left"/>
    </xf>
    <xf numFmtId="0" fontId="8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10" fillId="0" borderId="2" xfId="3" applyFont="1" applyBorder="1" applyAlignment="1">
      <alignment horizontal="center" vertical="center" wrapText="1"/>
    </xf>
    <xf numFmtId="0" fontId="8" fillId="0" borderId="0" xfId="3"/>
    <xf numFmtId="0" fontId="10" fillId="0" borderId="3" xfId="3" applyFont="1" applyBorder="1" applyAlignment="1">
      <alignment horizontal="left" vertical="center" wrapText="1"/>
    </xf>
    <xf numFmtId="167" fontId="7" fillId="0" borderId="0" xfId="3" applyNumberFormat="1" applyFont="1" applyBorder="1" applyAlignment="1" applyProtection="1">
      <alignment horizontal="right" vertical="center"/>
    </xf>
    <xf numFmtId="168" fontId="7" fillId="0" borderId="0" xfId="3" applyNumberFormat="1" applyFont="1" applyBorder="1" applyAlignment="1" applyProtection="1">
      <alignment horizontal="right" vertical="center"/>
    </xf>
    <xf numFmtId="0" fontId="7" fillId="0" borderId="3" xfId="3" applyFont="1" applyBorder="1" applyAlignment="1">
      <alignment horizontal="left" vertical="center" wrapText="1"/>
    </xf>
    <xf numFmtId="0" fontId="7" fillId="0" borderId="3" xfId="3" applyFont="1" applyBorder="1" applyAlignment="1" applyProtection="1">
      <alignment horizontal="left" vertical="center" wrapText="1" indent="1"/>
    </xf>
    <xf numFmtId="169" fontId="7" fillId="0" borderId="0" xfId="3" applyNumberFormat="1" applyFont="1" applyBorder="1" applyAlignment="1" applyProtection="1">
      <alignment horizontal="right" vertical="center"/>
    </xf>
    <xf numFmtId="0" fontId="7" fillId="0" borderId="3" xfId="3" applyFont="1" applyBorder="1" applyAlignment="1" applyProtection="1">
      <alignment horizontal="left" vertical="center" wrapText="1" indent="2"/>
    </xf>
    <xf numFmtId="1" fontId="7" fillId="0" borderId="0" xfId="3" applyNumberFormat="1" applyFont="1" applyBorder="1" applyAlignment="1" applyProtection="1">
      <alignment horizontal="right" vertical="center"/>
    </xf>
    <xf numFmtId="0" fontId="7" fillId="0" borderId="3" xfId="3" applyFont="1" applyBorder="1" applyAlignment="1" applyProtection="1">
      <alignment horizontal="left" vertical="center" wrapText="1" indent="3"/>
    </xf>
    <xf numFmtId="0" fontId="7" fillId="0" borderId="0" xfId="3" applyFont="1" applyAlignment="1">
      <alignment horizontal="right" vertical="center"/>
    </xf>
    <xf numFmtId="0" fontId="7" fillId="0" borderId="3" xfId="3" applyFont="1" applyBorder="1" applyAlignment="1" applyProtection="1">
      <alignment horizontal="left" vertical="center" wrapText="1" indent="4"/>
    </xf>
    <xf numFmtId="170" fontId="7" fillId="0" borderId="0" xfId="3" applyNumberFormat="1" applyFont="1" applyBorder="1" applyAlignment="1" applyProtection="1">
      <alignment horizontal="right" vertical="center"/>
    </xf>
    <xf numFmtId="0" fontId="8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11" fillId="0" borderId="0" xfId="4"/>
    <xf numFmtId="0" fontId="10" fillId="0" borderId="4" xfId="4" applyFont="1" applyBorder="1" applyAlignment="1">
      <alignment horizontal="left" vertical="center" wrapText="1"/>
    </xf>
    <xf numFmtId="167" fontId="7" fillId="0" borderId="0" xfId="4" applyNumberFormat="1" applyFont="1" applyFill="1" applyBorder="1" applyAlignment="1">
      <alignment horizontal="right" vertical="center"/>
    </xf>
    <xf numFmtId="168" fontId="7" fillId="0" borderId="0" xfId="4" applyNumberFormat="1" applyFont="1" applyFill="1" applyBorder="1" applyAlignment="1">
      <alignment horizontal="right" vertical="center"/>
    </xf>
    <xf numFmtId="0" fontId="7" fillId="0" borderId="4" xfId="4" applyFont="1" applyBorder="1" applyAlignment="1">
      <alignment horizontal="left" vertical="center" wrapText="1"/>
    </xf>
    <xf numFmtId="0" fontId="7" fillId="0" borderId="3" xfId="4" applyNumberFormat="1" applyFont="1" applyFill="1" applyBorder="1" applyAlignment="1">
      <alignment horizontal="left" vertical="center" wrapText="1" indent="1"/>
    </xf>
    <xf numFmtId="171" fontId="7" fillId="0" borderId="0" xfId="4" applyNumberFormat="1" applyFont="1" applyFill="1" applyBorder="1" applyAlignment="1">
      <alignment horizontal="right" vertical="center"/>
    </xf>
    <xf numFmtId="0" fontId="7" fillId="0" borderId="3" xfId="4" applyNumberFormat="1" applyFont="1" applyFill="1" applyBorder="1" applyAlignment="1">
      <alignment horizontal="left" vertical="center" wrapText="1" indent="2"/>
    </xf>
    <xf numFmtId="1" fontId="7" fillId="0" borderId="0" xfId="4" applyNumberFormat="1" applyFont="1" applyFill="1" applyBorder="1" applyAlignment="1">
      <alignment horizontal="right" vertical="center"/>
    </xf>
    <xf numFmtId="0" fontId="7" fillId="0" borderId="3" xfId="4" applyNumberFormat="1" applyFont="1" applyFill="1" applyBorder="1" applyAlignment="1">
      <alignment horizontal="left" vertical="center" wrapText="1" indent="3"/>
    </xf>
    <xf numFmtId="0" fontId="7" fillId="0" borderId="0" xfId="4" applyFont="1" applyAlignment="1">
      <alignment horizontal="right" vertical="center"/>
    </xf>
    <xf numFmtId="0" fontId="7" fillId="0" borderId="3" xfId="4" applyNumberFormat="1" applyFont="1" applyFill="1" applyBorder="1" applyAlignment="1">
      <alignment horizontal="left" vertical="center" wrapText="1" indent="4"/>
    </xf>
    <xf numFmtId="170" fontId="7" fillId="0" borderId="0" xfId="4" applyNumberFormat="1" applyFont="1" applyFill="1" applyBorder="1" applyAlignment="1">
      <alignment horizontal="right" vertical="center"/>
    </xf>
    <xf numFmtId="0" fontId="7" fillId="0" borderId="3" xfId="4" applyNumberFormat="1" applyFont="1" applyFill="1" applyBorder="1" applyAlignment="1">
      <alignment horizontal="left" vertical="center" wrapText="1"/>
    </xf>
    <xf numFmtId="0" fontId="10" fillId="0" borderId="4" xfId="4" applyFont="1" applyBorder="1" applyAlignment="1">
      <alignment horizontal="left" vertical="center" wrapText="1" indent="1"/>
    </xf>
    <xf numFmtId="8" fontId="0" fillId="0" borderId="0" xfId="0" applyNumberFormat="1"/>
    <xf numFmtId="0" fontId="8" fillId="0" borderId="0" xfId="4" applyFont="1" applyAlignment="1">
      <alignment horizontal="left"/>
    </xf>
    <xf numFmtId="167" fontId="7" fillId="0" borderId="0" xfId="4" applyNumberFormat="1" applyFont="1" applyFill="1" applyBorder="1" applyAlignment="1">
      <alignment horizontal="right" vertical="center"/>
    </xf>
    <xf numFmtId="171" fontId="7" fillId="0" borderId="0" xfId="4" applyNumberFormat="1" applyFont="1" applyFill="1" applyBorder="1" applyAlignment="1">
      <alignment horizontal="right" vertical="center"/>
    </xf>
    <xf numFmtId="0" fontId="7" fillId="0" borderId="3" xfId="4" applyNumberFormat="1" applyFont="1" applyFill="1" applyBorder="1" applyAlignment="1">
      <alignment horizontal="left" vertical="center" wrapText="1" indent="1"/>
    </xf>
    <xf numFmtId="0" fontId="7" fillId="0" borderId="3" xfId="4" applyNumberFormat="1" applyFont="1" applyFill="1" applyBorder="1" applyAlignment="1">
      <alignment horizontal="left" vertical="center" wrapText="1" indent="10"/>
    </xf>
    <xf numFmtId="172" fontId="7" fillId="0" borderId="0" xfId="4" applyNumberFormat="1" applyFont="1" applyFill="1" applyBorder="1" applyAlignment="1">
      <alignment horizontal="right" vertical="center"/>
    </xf>
    <xf numFmtId="173" fontId="7" fillId="0" borderId="0" xfId="4" applyNumberFormat="1" applyFont="1" applyFill="1" applyBorder="1" applyAlignment="1">
      <alignment horizontal="right" vertical="center"/>
    </xf>
    <xf numFmtId="168" fontId="7" fillId="0" borderId="0" xfId="4" applyNumberFormat="1" applyFont="1" applyFill="1" applyBorder="1" applyAlignment="1">
      <alignment horizontal="right" vertical="center"/>
    </xf>
    <xf numFmtId="0" fontId="7" fillId="0" borderId="3" xfId="4" applyNumberFormat="1" applyFont="1" applyFill="1" applyBorder="1" applyAlignment="1">
      <alignment horizontal="left" vertical="center" wrapText="1" indent="2"/>
    </xf>
    <xf numFmtId="1" fontId="7" fillId="0" borderId="0" xfId="4" applyNumberFormat="1" applyFont="1" applyFill="1" applyBorder="1" applyAlignment="1">
      <alignment horizontal="right" vertical="center"/>
    </xf>
    <xf numFmtId="0" fontId="7" fillId="0" borderId="3" xfId="4" applyNumberFormat="1" applyFont="1" applyFill="1" applyBorder="1" applyAlignment="1">
      <alignment horizontal="left" vertical="center" wrapText="1" indent="3"/>
    </xf>
    <xf numFmtId="0" fontId="7" fillId="0" borderId="3" xfId="4" applyNumberFormat="1" applyFont="1" applyFill="1" applyBorder="1" applyAlignment="1">
      <alignment horizontal="left" vertical="center" wrapText="1" indent="4"/>
    </xf>
    <xf numFmtId="174" fontId="7" fillId="0" borderId="0" xfId="4" applyNumberFormat="1" applyFont="1" applyFill="1" applyBorder="1" applyAlignment="1">
      <alignment horizontal="right" vertical="center"/>
    </xf>
    <xf numFmtId="0" fontId="14" fillId="0" borderId="0" xfId="11"/>
    <xf numFmtId="0" fontId="14" fillId="0" borderId="0" xfId="11" applyAlignment="1"/>
    <xf numFmtId="0" fontId="14" fillId="0" borderId="0" xfId="11" applyAlignment="1">
      <alignment wrapText="1"/>
    </xf>
    <xf numFmtId="3" fontId="14" fillId="0" borderId="0" xfId="11" applyNumberFormat="1"/>
    <xf numFmtId="4" fontId="14" fillId="0" borderId="0" xfId="11" applyNumberFormat="1" applyFont="1" applyFill="1" applyBorder="1" applyAlignment="1" applyProtection="1"/>
    <xf numFmtId="165" fontId="8" fillId="0" borderId="0" xfId="11" applyNumberFormat="1" applyFont="1"/>
    <xf numFmtId="1" fontId="8" fillId="0" borderId="0" xfId="11" applyNumberFormat="1" applyFont="1"/>
    <xf numFmtId="4" fontId="14" fillId="0" borderId="0" xfId="11" applyNumberFormat="1"/>
    <xf numFmtId="3" fontId="14" fillId="0" borderId="0" xfId="11" applyNumberFormat="1" applyAlignment="1">
      <alignment horizontal="right"/>
    </xf>
    <xf numFmtId="0" fontId="14" fillId="0" borderId="0" xfId="11" applyAlignment="1">
      <alignment horizontal="right"/>
    </xf>
    <xf numFmtId="0" fontId="15" fillId="0" borderId="0" xfId="11" applyFont="1"/>
    <xf numFmtId="9" fontId="14" fillId="0" borderId="0" xfId="11" applyNumberFormat="1"/>
    <xf numFmtId="0" fontId="14" fillId="0" borderId="0" xfId="11" quotePrefix="1"/>
    <xf numFmtId="175" fontId="14" fillId="0" borderId="0" xfId="11" applyNumberFormat="1"/>
    <xf numFmtId="0" fontId="15" fillId="0" borderId="0" xfId="11" applyFont="1" applyBorder="1"/>
    <xf numFmtId="0" fontId="14" fillId="0" borderId="0" xfId="11" applyBorder="1"/>
    <xf numFmtId="0" fontId="4" fillId="0" borderId="5" xfId="1" applyFont="1" applyBorder="1" applyAlignment="1">
      <alignment horizontal="center" vertical="center" wrapText="1"/>
    </xf>
    <xf numFmtId="0" fontId="16" fillId="0" borderId="0" xfId="11" applyFont="1"/>
    <xf numFmtId="0" fontId="9" fillId="0" borderId="0" xfId="4" applyFont="1" applyAlignment="1">
      <alignment horizontal="left" vertical="center" wrapText="1"/>
    </xf>
    <xf numFmtId="0" fontId="8" fillId="0" borderId="0" xfId="4" applyFont="1" applyAlignment="1">
      <alignment horizontal="left"/>
    </xf>
    <xf numFmtId="0" fontId="9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/>
    </xf>
    <xf numFmtId="0" fontId="7" fillId="0" borderId="0" xfId="3" applyFont="1" applyBorder="1" applyAlignment="1" applyProtection="1">
      <alignment horizontal="left" vertical="center" wrapText="1" indent="1"/>
    </xf>
    <xf numFmtId="0" fontId="7" fillId="0" borderId="0" xfId="3" applyFont="1" applyAlignment="1">
      <alignment horizontal="left" vertical="center" wrapText="1"/>
    </xf>
    <xf numFmtId="0" fontId="7" fillId="0" borderId="0" xfId="4" applyNumberFormat="1" applyFont="1" applyFill="1" applyBorder="1" applyAlignment="1">
      <alignment horizontal="left" vertical="center" wrapText="1" indent="1"/>
    </xf>
    <xf numFmtId="0" fontId="7" fillId="0" borderId="0" xfId="4" applyFont="1" applyAlignment="1">
      <alignment horizontal="left" vertical="center" wrapText="1"/>
    </xf>
    <xf numFmtId="176" fontId="18" fillId="0" borderId="0" xfId="1" applyNumberFormat="1" applyFont="1" applyBorder="1" applyAlignment="1">
      <alignment horizontal="right" indent="2"/>
    </xf>
    <xf numFmtId="176" fontId="14" fillId="0" borderId="0" xfId="11" applyNumberFormat="1"/>
    <xf numFmtId="0" fontId="18" fillId="0" borderId="0" xfId="28" applyFont="1" applyBorder="1" applyAlignment="1">
      <alignment horizontal="left" wrapText="1"/>
    </xf>
    <xf numFmtId="0" fontId="18" fillId="0" borderId="0" xfId="28" applyFont="1" applyBorder="1"/>
    <xf numFmtId="0" fontId="18" fillId="0" borderId="0" xfId="28" applyFont="1"/>
    <xf numFmtId="0" fontId="18" fillId="0" borderId="0" xfId="28" applyFont="1" applyBorder="1" applyAlignment="1">
      <alignment horizontal="left" vertical="center"/>
    </xf>
    <xf numFmtId="0" fontId="18" fillId="0" borderId="6" xfId="28" applyFont="1" applyBorder="1" applyAlignment="1">
      <alignment horizontal="center" vertical="center"/>
    </xf>
    <xf numFmtId="0" fontId="18" fillId="0" borderId="1" xfId="28" applyFont="1" applyBorder="1" applyAlignment="1">
      <alignment horizontal="center" vertical="center"/>
    </xf>
    <xf numFmtId="0" fontId="18" fillId="0" borderId="7" xfId="28" applyFont="1" applyBorder="1" applyAlignment="1">
      <alignment horizontal="center" vertical="center"/>
    </xf>
    <xf numFmtId="0" fontId="18" fillId="0" borderId="8" xfId="28" applyFont="1" applyBorder="1" applyAlignment="1">
      <alignment horizontal="center" vertical="center"/>
    </xf>
    <xf numFmtId="0" fontId="18" fillId="0" borderId="9" xfId="28" applyFont="1" applyBorder="1" applyAlignment="1">
      <alignment horizontal="center" vertical="center"/>
    </xf>
    <xf numFmtId="0" fontId="18" fillId="0" borderId="1" xfId="28" applyFont="1" applyBorder="1" applyAlignment="1">
      <alignment horizontal="center" vertical="center"/>
    </xf>
    <xf numFmtId="0" fontId="18" fillId="0" borderId="7" xfId="28" applyFont="1" applyBorder="1" applyAlignment="1">
      <alignment horizontal="center" vertical="center"/>
    </xf>
    <xf numFmtId="0" fontId="19" fillId="0" borderId="0" xfId="28" applyFont="1" applyBorder="1"/>
    <xf numFmtId="176" fontId="18" fillId="0" borderId="9" xfId="28" applyNumberFormat="1" applyFont="1" applyBorder="1" applyAlignment="1">
      <alignment horizontal="right" indent="2"/>
    </xf>
    <xf numFmtId="176" fontId="18" fillId="0" borderId="5" xfId="28" applyNumberFormat="1" applyFont="1" applyBorder="1" applyAlignment="1">
      <alignment horizontal="right" indent="2"/>
    </xf>
    <xf numFmtId="176" fontId="19" fillId="0" borderId="10" xfId="28" applyNumberFormat="1" applyFont="1" applyBorder="1" applyAlignment="1">
      <alignment horizontal="right" indent="2"/>
    </xf>
    <xf numFmtId="176" fontId="19" fillId="0" borderId="0" xfId="28" applyNumberFormat="1" applyFont="1" applyBorder="1" applyAlignment="1">
      <alignment horizontal="right" indent="2"/>
    </xf>
    <xf numFmtId="177" fontId="19" fillId="0" borderId="0" xfId="28" applyNumberFormat="1" applyFont="1" applyBorder="1" applyAlignment="1">
      <alignment horizontal="right" indent="2"/>
    </xf>
    <xf numFmtId="177" fontId="19" fillId="0" borderId="0" xfId="28" applyNumberFormat="1" applyFont="1" applyBorder="1"/>
    <xf numFmtId="0" fontId="19" fillId="0" borderId="0" xfId="28" applyFont="1"/>
    <xf numFmtId="176" fontId="18" fillId="0" borderId="10" xfId="28" applyNumberFormat="1" applyFont="1" applyBorder="1" applyAlignment="1">
      <alignment horizontal="right" indent="2"/>
    </xf>
    <xf numFmtId="176" fontId="18" fillId="0" borderId="0" xfId="28" applyNumberFormat="1" applyFont="1" applyBorder="1" applyAlignment="1">
      <alignment horizontal="right" indent="2"/>
    </xf>
    <xf numFmtId="177" fontId="18" fillId="0" borderId="0" xfId="28" applyNumberFormat="1" applyFont="1" applyBorder="1" applyAlignment="1">
      <alignment horizontal="right" indent="2"/>
    </xf>
    <xf numFmtId="0" fontId="18" fillId="0" borderId="0" xfId="28" applyFont="1" applyBorder="1" applyAlignment="1">
      <alignment horizontal="right" indent="2"/>
    </xf>
    <xf numFmtId="0" fontId="20" fillId="0" borderId="0" xfId="28" applyFont="1" applyBorder="1"/>
    <xf numFmtId="165" fontId="18" fillId="0" borderId="0" xfId="28" applyNumberFormat="1" applyFont="1" applyBorder="1"/>
    <xf numFmtId="175" fontId="18" fillId="0" borderId="0" xfId="29" applyNumberFormat="1" applyFont="1" applyBorder="1"/>
    <xf numFmtId="165" fontId="18" fillId="0" borderId="0" xfId="29" applyNumberFormat="1" applyFont="1" applyBorder="1"/>
    <xf numFmtId="0" fontId="18" fillId="0" borderId="0" xfId="28" applyNumberFormat="1" applyFont="1" applyFill="1" applyBorder="1" applyAlignment="1" applyProtection="1">
      <alignment horizontal="left"/>
    </xf>
    <xf numFmtId="0" fontId="20" fillId="0" borderId="0" xfId="28" applyFont="1" applyBorder="1" applyAlignment="1">
      <alignment wrapText="1"/>
    </xf>
    <xf numFmtId="0" fontId="20" fillId="0" borderId="0" xfId="28" applyFont="1" applyBorder="1" applyAlignment="1">
      <alignment vertical="top" wrapText="1"/>
    </xf>
    <xf numFmtId="165" fontId="18" fillId="0" borderId="0" xfId="28" applyNumberFormat="1" applyFont="1" applyBorder="1" applyAlignment="1">
      <alignment horizontal="right" indent="2"/>
    </xf>
    <xf numFmtId="0" fontId="18" fillId="0" borderId="0" xfId="28" applyFont="1" applyBorder="1" applyAlignment="1">
      <alignment vertical="top"/>
    </xf>
    <xf numFmtId="0" fontId="18" fillId="0" borderId="11" xfId="28" applyFont="1" applyBorder="1"/>
    <xf numFmtId="176" fontId="18" fillId="0" borderId="12" xfId="28" applyNumberFormat="1" applyFont="1" applyBorder="1" applyAlignment="1">
      <alignment horizontal="right" indent="2"/>
    </xf>
    <xf numFmtId="176" fontId="18" fillId="0" borderId="11" xfId="28" applyNumberFormat="1" applyFont="1" applyBorder="1" applyAlignment="1">
      <alignment horizontal="right" indent="2"/>
    </xf>
    <xf numFmtId="0" fontId="18" fillId="0" borderId="5" xfId="28" applyFont="1" applyBorder="1" applyAlignment="1">
      <alignment horizontal="left"/>
    </xf>
    <xf numFmtId="0" fontId="18" fillId="0" borderId="0" xfId="28" applyFont="1" applyBorder="1" applyAlignment="1">
      <alignment horizontal="left"/>
    </xf>
    <xf numFmtId="165" fontId="18" fillId="0" borderId="0" xfId="28" applyNumberFormat="1" applyFont="1"/>
    <xf numFmtId="3" fontId="8" fillId="0" borderId="0" xfId="4" applyNumberFormat="1" applyFont="1" applyAlignment="1">
      <alignment horizontal="left"/>
    </xf>
    <xf numFmtId="0" fontId="7" fillId="0" borderId="4" xfId="4" applyFont="1" applyBorder="1" applyAlignment="1">
      <alignment horizontal="right" vertical="center" wrapText="1"/>
    </xf>
    <xf numFmtId="9" fontId="0" fillId="0" borderId="0" xfId="0" applyNumberFormat="1"/>
    <xf numFmtId="0" fontId="22" fillId="0" borderId="5" xfId="1" applyFont="1" applyBorder="1" applyAlignment="1">
      <alignment horizontal="center" vertical="center" wrapText="1"/>
    </xf>
    <xf numFmtId="0" fontId="17" fillId="0" borderId="0" xfId="0" applyFont="1"/>
    <xf numFmtId="0" fontId="15" fillId="0" borderId="11" xfId="11" applyFont="1" applyBorder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7" fillId="0" borderId="5" xfId="0" applyFont="1" applyBorder="1"/>
    <xf numFmtId="3" fontId="0" fillId="0" borderId="5" xfId="0" applyNumberFormat="1" applyBorder="1" applyAlignment="1">
      <alignment horizontal="center"/>
    </xf>
  </cellXfs>
  <cellStyles count="40">
    <cellStyle name="Currency 2" xfId="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"/>
    <cellStyle name="Normal 2 2" xfId="28"/>
    <cellStyle name="Normal 3" xfId="3"/>
    <cellStyle name="Normal 4" xfId="4"/>
    <cellStyle name="Normal 5" xfId="11"/>
    <cellStyle name="Percent 2" xfId="2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externalLink" Target="externalLinks/externalLink1.xml"/><Relationship Id="rId39" Type="http://schemas.openxmlformats.org/officeDocument/2006/relationships/externalLink" Target="externalLinks/externalLink2.xml"/><Relationship Id="rId4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4.xml"/><Relationship Id="rId42" Type="http://schemas.openxmlformats.org/officeDocument/2006/relationships/theme" Target="theme/theme1.xml"/><Relationship Id="rId43" Type="http://schemas.openxmlformats.org/officeDocument/2006/relationships/connections" Target="connections.xml"/><Relationship Id="rId44" Type="http://schemas.openxmlformats.org/officeDocument/2006/relationships/styles" Target="styles.xml"/><Relationship Id="rId4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/Downloads/Historical%20Tables/internal.nominal.censored.historic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/ryan/bullspsh/scf199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/ryan/bullspsh/scf19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/ryan/bullspsh/scf19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1a"/>
      <sheetName val="Table1b"/>
      <sheetName val="Table2"/>
      <sheetName val="Table3"/>
      <sheetName val="Table4"/>
      <sheetName val="Table5"/>
      <sheetName val="Table6_1989_own"/>
      <sheetName val="Table6_1989_medians"/>
      <sheetName val="Table6_1989_means"/>
      <sheetName val="Table6_1992_own"/>
      <sheetName val="Table6_1992_medians"/>
      <sheetName val="Table6_1992_means"/>
      <sheetName val="Table6_1995_own"/>
      <sheetName val="Table6_1995_medians"/>
      <sheetName val="Table6_1995_means"/>
      <sheetName val="Table6_1998_own"/>
      <sheetName val="Table6_1998_medians"/>
      <sheetName val="Table6_1998_means"/>
      <sheetName val="Table6_2001_own"/>
      <sheetName val="Table6_2001_medians"/>
      <sheetName val="Table6_2001_means"/>
      <sheetName val="Table6_2004_own"/>
      <sheetName val="Table6_2004_medians"/>
      <sheetName val="Table6_2004_means"/>
      <sheetName val="Table6_2007_own"/>
      <sheetName val="Table6_2007_medians"/>
      <sheetName val="Table6_2007_means"/>
      <sheetName val="Table6_2010_own"/>
      <sheetName val="Table6_2010_medians"/>
      <sheetName val="Table6_2010_means"/>
      <sheetName val="Table6_2013_own"/>
      <sheetName val="Table6_2013_medians"/>
      <sheetName val="Table6_2013_means"/>
      <sheetName val="Table7"/>
      <sheetName val="Table8"/>
      <sheetName val="Table9_1989_own"/>
      <sheetName val="Table9_1989_medians"/>
      <sheetName val="Table9_1989_means"/>
      <sheetName val="Table9_1992_own"/>
      <sheetName val="Table9_1992_medians"/>
      <sheetName val="Table9_1992_means"/>
      <sheetName val="Table9_1995_own"/>
      <sheetName val="Table9_1995_medians"/>
      <sheetName val="Table9_1995_means"/>
      <sheetName val="Table9_1998_own"/>
      <sheetName val="Table9_1998_medians"/>
      <sheetName val="Table9_1998_means"/>
      <sheetName val="Table9_2001_own"/>
      <sheetName val="Table9_2001_medians"/>
      <sheetName val="Table9_2001_means"/>
      <sheetName val="Table9_2004_own"/>
      <sheetName val="Table9_2004_medians"/>
      <sheetName val="Table9_2004_means"/>
      <sheetName val="Table9_2007_own"/>
      <sheetName val="Table9_2007_medians"/>
      <sheetName val="Table9_2007_means"/>
      <sheetName val="Table9_2010_own"/>
      <sheetName val="Table9_2010_medians"/>
      <sheetName val="Table9_2010_means"/>
      <sheetName val="Table9_2013_own"/>
      <sheetName val="Table9_2013_medians"/>
      <sheetName val="Table9_2013_means"/>
      <sheetName val="Table10"/>
      <sheetName val="Table11"/>
      <sheetName val="Table12"/>
      <sheetName val="Table13_1989_own"/>
      <sheetName val="Table13_1989_medians"/>
      <sheetName val="Table13_1989_means"/>
      <sheetName val="Table13_1992_own"/>
      <sheetName val="Table13_1992_medians"/>
      <sheetName val="Table13_1992_means"/>
      <sheetName val="Table13_1995_own"/>
      <sheetName val="Table13_1995_medians"/>
      <sheetName val="Table13_1995_means"/>
      <sheetName val="Table13_1998_own"/>
      <sheetName val="Table13_1998_medians"/>
      <sheetName val="Table13_1998_means"/>
      <sheetName val="Table13_2001_own"/>
      <sheetName val="Table13_2001_medians"/>
      <sheetName val="Table13_2001_means"/>
      <sheetName val="Table13_2004_own"/>
      <sheetName val="Table13_2004_medians"/>
      <sheetName val="Table13_2004_means"/>
      <sheetName val="Table13_2007_own"/>
      <sheetName val="Table13_2007_medians"/>
      <sheetName val="Table13_2007_means"/>
      <sheetName val="Table13_2010_own"/>
      <sheetName val="Table13_2010_medians"/>
      <sheetName val="Table13_2010_means"/>
      <sheetName val="Table13_2013_own"/>
      <sheetName val="Table13_2013_medians"/>
      <sheetName val="Table13_2013_means"/>
      <sheetName val="Table13_1989_own_alt"/>
      <sheetName val="Table13_1989_medians_alt"/>
      <sheetName val="Table13_1989_means_alt"/>
      <sheetName val="Table13_1992_own_alt"/>
      <sheetName val="Table13_1992_medians_alt"/>
      <sheetName val="Table13_1992_means_alt"/>
      <sheetName val="Table13_1995_own_alt"/>
      <sheetName val="Table13_1995_medians_alt"/>
      <sheetName val="Table13_1995_means_alt"/>
      <sheetName val="Table13_1998_own_alt"/>
      <sheetName val="Table13_1998_medians_alt"/>
      <sheetName val="Table13_1998_means_alt"/>
      <sheetName val="Table13_2001_own_alt"/>
      <sheetName val="Table13_2001_medians_alt"/>
      <sheetName val="Table13_2001_means_alt"/>
      <sheetName val="Table13_2004_own_alt"/>
      <sheetName val="Table13_2004_medians_alt"/>
      <sheetName val="Table13_2004_means_alt"/>
      <sheetName val="Table13_2007_own_alt"/>
      <sheetName val="Table13_2007_medians_alt"/>
      <sheetName val="Table13_2007_means_alt"/>
      <sheetName val="Table13_2010_own_alt"/>
      <sheetName val="Table13_2010_medians_alt"/>
      <sheetName val="Table13_2010_means_alt"/>
      <sheetName val="Table13_2013_own_alt"/>
      <sheetName val="Table13_2013_medians_alt"/>
      <sheetName val="Table13_2013_means_alt"/>
      <sheetName val="Table14"/>
      <sheetName val="Table15a"/>
      <sheetName val="Table15b"/>
      <sheetName val="Table16"/>
      <sheetName val="Table17"/>
      <sheetName val="Table18"/>
      <sheetName val="Intensity"/>
      <sheetName val="Decisions"/>
      <sheetName val="Internet"/>
      <sheetName val="Checking1"/>
      <sheetName val="Checkin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.</v>
          </cell>
          <cell r="C5" t="str">
            <v>.</v>
          </cell>
          <cell r="D5" t="str">
            <v>.</v>
          </cell>
          <cell r="E5" t="str">
            <v>.</v>
          </cell>
          <cell r="F5" t="str">
            <v>.</v>
          </cell>
          <cell r="G5" t="str">
            <v>.</v>
          </cell>
          <cell r="H5" t="str">
            <v>.</v>
          </cell>
          <cell r="I5" t="str">
            <v>.</v>
          </cell>
          <cell r="J5" t="str">
            <v>.</v>
          </cell>
          <cell r="K5" t="str">
            <v>.</v>
          </cell>
          <cell r="L5" t="str">
            <v>.</v>
          </cell>
          <cell r="M5" t="str">
            <v>.</v>
          </cell>
          <cell r="N5" t="str">
            <v>.</v>
          </cell>
          <cell r="O5" t="str">
            <v>.</v>
          </cell>
          <cell r="P5" t="str">
            <v>.</v>
          </cell>
          <cell r="Q5" t="str">
            <v>.</v>
          </cell>
        </row>
        <row r="6">
          <cell r="B6">
            <v>46.9</v>
          </cell>
          <cell r="C6">
            <v>185.9</v>
          </cell>
          <cell r="D6">
            <v>49.5</v>
          </cell>
          <cell r="E6">
            <v>186.6</v>
          </cell>
          <cell r="F6">
            <v>57.8</v>
          </cell>
          <cell r="G6">
            <v>212.1</v>
          </cell>
          <cell r="H6">
            <v>71.7</v>
          </cell>
          <cell r="I6">
            <v>282.89999999999998</v>
          </cell>
          <cell r="J6">
            <v>86.6</v>
          </cell>
          <cell r="K6">
            <v>397.4</v>
          </cell>
          <cell r="L6">
            <v>93.1</v>
          </cell>
          <cell r="M6">
            <v>449.4</v>
          </cell>
          <cell r="N6">
            <v>120.6</v>
          </cell>
          <cell r="O6">
            <v>557.79999999999995</v>
          </cell>
          <cell r="P6">
            <v>77.3</v>
          </cell>
          <cell r="Q6">
            <v>498.8</v>
          </cell>
          <cell r="R6">
            <v>81.2</v>
          </cell>
          <cell r="S6">
            <v>534.6</v>
          </cell>
        </row>
        <row r="7">
          <cell r="B7" t="str">
            <v>.</v>
          </cell>
          <cell r="C7" t="str">
            <v>.</v>
          </cell>
          <cell r="D7" t="str">
            <v>.</v>
          </cell>
          <cell r="E7" t="str">
            <v>.</v>
          </cell>
          <cell r="F7" t="str">
            <v>.</v>
          </cell>
          <cell r="G7" t="str">
            <v>.</v>
          </cell>
          <cell r="H7" t="str">
            <v>.</v>
          </cell>
          <cell r="I7" t="str">
            <v>.</v>
          </cell>
          <cell r="J7" t="str">
            <v>.</v>
          </cell>
          <cell r="K7" t="str">
            <v>.</v>
          </cell>
          <cell r="L7" t="str">
            <v>.</v>
          </cell>
          <cell r="M7" t="str">
            <v>.</v>
          </cell>
          <cell r="N7" t="str">
            <v>.</v>
          </cell>
          <cell r="O7" t="str">
            <v>.</v>
          </cell>
          <cell r="P7" t="str">
            <v>.</v>
          </cell>
          <cell r="Q7" t="str">
            <v>.</v>
          </cell>
          <cell r="R7" t="str">
            <v>.</v>
          </cell>
          <cell r="S7" t="str">
            <v>.</v>
          </cell>
        </row>
        <row r="8">
          <cell r="B8" t="str">
            <v>.</v>
          </cell>
          <cell r="C8" t="str">
            <v>.</v>
          </cell>
          <cell r="D8" t="str">
            <v>.</v>
          </cell>
          <cell r="E8" t="str">
            <v>.</v>
          </cell>
          <cell r="F8" t="str">
            <v>.</v>
          </cell>
          <cell r="G8" t="str">
            <v>.</v>
          </cell>
          <cell r="H8" t="str">
            <v>.</v>
          </cell>
          <cell r="I8" t="str">
            <v>.</v>
          </cell>
          <cell r="J8" t="str">
            <v>.</v>
          </cell>
          <cell r="K8" t="str">
            <v>.</v>
          </cell>
          <cell r="L8" t="str">
            <v>.</v>
          </cell>
          <cell r="M8" t="str">
            <v>.</v>
          </cell>
          <cell r="N8" t="str">
            <v>.</v>
          </cell>
          <cell r="O8" t="str">
            <v>.</v>
          </cell>
          <cell r="P8" t="str">
            <v>.</v>
          </cell>
          <cell r="Q8" t="str">
            <v>.</v>
          </cell>
          <cell r="R8" t="str">
            <v>.</v>
          </cell>
          <cell r="S8" t="str">
            <v>.</v>
          </cell>
        </row>
        <row r="9">
          <cell r="B9" t="str">
            <v>.</v>
          </cell>
          <cell r="C9" t="str">
            <v>.</v>
          </cell>
          <cell r="D9" t="str">
            <v>.</v>
          </cell>
          <cell r="E9" t="str">
            <v>.</v>
          </cell>
          <cell r="F9" t="str">
            <v>.</v>
          </cell>
          <cell r="G9" t="str">
            <v>.</v>
          </cell>
          <cell r="H9" t="str">
            <v>.</v>
          </cell>
          <cell r="I9" t="str">
            <v>.</v>
          </cell>
          <cell r="J9" t="str">
            <v>.</v>
          </cell>
          <cell r="K9" t="str">
            <v>.</v>
          </cell>
          <cell r="L9" t="str">
            <v>.</v>
          </cell>
          <cell r="M9" t="str">
            <v>.</v>
          </cell>
          <cell r="N9" t="str">
            <v>.</v>
          </cell>
          <cell r="O9" t="str">
            <v>.</v>
          </cell>
          <cell r="P9" t="str">
            <v>.</v>
          </cell>
          <cell r="Q9" t="str">
            <v>.</v>
          </cell>
          <cell r="R9" t="str">
            <v>.</v>
          </cell>
          <cell r="S9" t="str">
            <v>.</v>
          </cell>
        </row>
        <row r="10">
          <cell r="B10">
            <v>1.8</v>
          </cell>
          <cell r="C10">
            <v>24.7</v>
          </cell>
          <cell r="D10">
            <v>4</v>
          </cell>
          <cell r="E10">
            <v>32.9</v>
          </cell>
          <cell r="F10">
            <v>6</v>
          </cell>
          <cell r="G10">
            <v>44.4</v>
          </cell>
          <cell r="H10">
            <v>5.8</v>
          </cell>
          <cell r="I10">
            <v>47.8</v>
          </cell>
          <cell r="J10">
            <v>7.9</v>
          </cell>
          <cell r="K10">
            <v>52.8</v>
          </cell>
          <cell r="L10">
            <v>7.5</v>
          </cell>
          <cell r="M10">
            <v>72.7</v>
          </cell>
          <cell r="N10">
            <v>8.1</v>
          </cell>
          <cell r="O10">
            <v>105.3</v>
          </cell>
          <cell r="P10">
            <v>6.2</v>
          </cell>
          <cell r="Q10">
            <v>116.8</v>
          </cell>
          <cell r="R10">
            <v>6.1</v>
          </cell>
          <cell r="S10">
            <v>86.1</v>
          </cell>
        </row>
        <row r="11">
          <cell r="B11">
            <v>24.1</v>
          </cell>
          <cell r="C11">
            <v>65.7</v>
          </cell>
          <cell r="D11">
            <v>27.8</v>
          </cell>
          <cell r="E11">
            <v>64.2</v>
          </cell>
          <cell r="F11">
            <v>33.5</v>
          </cell>
          <cell r="G11">
            <v>79.099999999999994</v>
          </cell>
          <cell r="H11">
            <v>33.1</v>
          </cell>
          <cell r="I11">
            <v>96.1</v>
          </cell>
          <cell r="J11">
            <v>37.4</v>
          </cell>
          <cell r="K11">
            <v>115.2</v>
          </cell>
          <cell r="L11">
            <v>33.700000000000003</v>
          </cell>
          <cell r="M11">
            <v>121.5</v>
          </cell>
          <cell r="N11">
            <v>37.799999999999997</v>
          </cell>
          <cell r="O11">
            <v>134.9</v>
          </cell>
          <cell r="P11">
            <v>25.6</v>
          </cell>
          <cell r="Q11">
            <v>127.9</v>
          </cell>
          <cell r="R11">
            <v>22.4</v>
          </cell>
          <cell r="S11">
            <v>112.7</v>
          </cell>
        </row>
        <row r="12">
          <cell r="B12">
            <v>41.6</v>
          </cell>
          <cell r="C12">
            <v>101.3</v>
          </cell>
          <cell r="D12">
            <v>39.6</v>
          </cell>
          <cell r="E12">
            <v>101.2</v>
          </cell>
          <cell r="F12">
            <v>46.4</v>
          </cell>
          <cell r="G12">
            <v>102.3</v>
          </cell>
          <cell r="H12">
            <v>53.4</v>
          </cell>
          <cell r="I12">
            <v>126.5</v>
          </cell>
          <cell r="J12">
            <v>63.7</v>
          </cell>
          <cell r="K12">
            <v>162.69999999999999</v>
          </cell>
          <cell r="L12">
            <v>72</v>
          </cell>
          <cell r="M12">
            <v>194.7</v>
          </cell>
          <cell r="N12">
            <v>88.1</v>
          </cell>
          <cell r="O12">
            <v>210.5</v>
          </cell>
          <cell r="P12">
            <v>65.900000000000006</v>
          </cell>
          <cell r="Q12">
            <v>199</v>
          </cell>
          <cell r="R12">
            <v>61.7</v>
          </cell>
          <cell r="S12">
            <v>168.6</v>
          </cell>
        </row>
        <row r="13">
          <cell r="B13">
            <v>66.5</v>
          </cell>
          <cell r="C13">
            <v>136</v>
          </cell>
          <cell r="D13">
            <v>75.7</v>
          </cell>
          <cell r="E13">
            <v>140.80000000000001</v>
          </cell>
          <cell r="F13">
            <v>76.099999999999994</v>
          </cell>
          <cell r="G13">
            <v>161.30000000000001</v>
          </cell>
          <cell r="H13">
            <v>112.3</v>
          </cell>
          <cell r="I13">
            <v>206.4</v>
          </cell>
          <cell r="J13">
            <v>144.30000000000001</v>
          </cell>
          <cell r="K13">
            <v>294.3</v>
          </cell>
          <cell r="L13">
            <v>160</v>
          </cell>
          <cell r="M13">
            <v>341.5</v>
          </cell>
          <cell r="N13">
            <v>205.8</v>
          </cell>
          <cell r="O13">
            <v>375.1</v>
          </cell>
          <cell r="P13">
            <v>128.6</v>
          </cell>
          <cell r="Q13">
            <v>294</v>
          </cell>
          <cell r="R13">
            <v>159.19999999999999</v>
          </cell>
          <cell r="S13">
            <v>333.6</v>
          </cell>
        </row>
        <row r="14">
          <cell r="B14">
            <v>132</v>
          </cell>
          <cell r="C14">
            <v>222.4</v>
          </cell>
          <cell r="D14">
            <v>115.7</v>
          </cell>
          <cell r="E14">
            <v>226.4</v>
          </cell>
          <cell r="F14">
            <v>128.1</v>
          </cell>
          <cell r="G14">
            <v>257.5</v>
          </cell>
          <cell r="H14">
            <v>188.5</v>
          </cell>
          <cell r="I14">
            <v>326</v>
          </cell>
          <cell r="J14">
            <v>263.10000000000002</v>
          </cell>
          <cell r="K14">
            <v>457.3</v>
          </cell>
          <cell r="L14">
            <v>313.7</v>
          </cell>
          <cell r="M14">
            <v>489.9</v>
          </cell>
          <cell r="N14">
            <v>356.2</v>
          </cell>
          <cell r="O14">
            <v>609</v>
          </cell>
          <cell r="P14">
            <v>286.60000000000002</v>
          </cell>
          <cell r="Q14">
            <v>567.29999999999995</v>
          </cell>
          <cell r="R14">
            <v>300.5</v>
          </cell>
          <cell r="S14">
            <v>635.79999999999995</v>
          </cell>
        </row>
        <row r="15">
          <cell r="B15">
            <v>388.5</v>
          </cell>
          <cell r="C15">
            <v>981.2</v>
          </cell>
          <cell r="D15">
            <v>363.7</v>
          </cell>
          <cell r="E15">
            <v>960.9</v>
          </cell>
          <cell r="F15">
            <v>355.6</v>
          </cell>
          <cell r="G15">
            <v>1088.5999999999999</v>
          </cell>
          <cell r="H15">
            <v>452.4</v>
          </cell>
          <cell r="I15">
            <v>1548.8</v>
          </cell>
          <cell r="J15">
            <v>833.6</v>
          </cell>
          <cell r="K15">
            <v>2266.3000000000002</v>
          </cell>
          <cell r="L15">
            <v>929.6</v>
          </cell>
          <cell r="M15">
            <v>2542.1999999999998</v>
          </cell>
          <cell r="N15">
            <v>1119</v>
          </cell>
          <cell r="O15">
            <v>3316.5</v>
          </cell>
          <cell r="P15">
            <v>1194.3</v>
          </cell>
          <cell r="Q15">
            <v>2944.3</v>
          </cell>
          <cell r="R15">
            <v>1130.7</v>
          </cell>
          <cell r="S15">
            <v>3307.9</v>
          </cell>
        </row>
        <row r="16">
          <cell r="B16" t="str">
            <v>.</v>
          </cell>
          <cell r="C16" t="str">
            <v>.</v>
          </cell>
          <cell r="D16" t="str">
            <v>.</v>
          </cell>
          <cell r="E16" t="str">
            <v>.</v>
          </cell>
          <cell r="F16" t="str">
            <v>.</v>
          </cell>
          <cell r="G16" t="str">
            <v>.</v>
          </cell>
          <cell r="H16" t="str">
            <v>.</v>
          </cell>
          <cell r="I16" t="str">
            <v>.</v>
          </cell>
          <cell r="J16" t="str">
            <v>.</v>
          </cell>
          <cell r="K16" t="str">
            <v>.</v>
          </cell>
          <cell r="L16" t="str">
            <v>.</v>
          </cell>
          <cell r="M16" t="str">
            <v>.</v>
          </cell>
          <cell r="N16" t="str">
            <v>.</v>
          </cell>
          <cell r="O16" t="str">
            <v>.</v>
          </cell>
          <cell r="P16" t="str">
            <v>.</v>
          </cell>
          <cell r="Q16" t="str">
            <v>.</v>
          </cell>
          <cell r="R16" t="str">
            <v>.</v>
          </cell>
          <cell r="S16" t="str">
            <v>.</v>
          </cell>
        </row>
        <row r="17">
          <cell r="B17" t="str">
            <v>.</v>
          </cell>
          <cell r="C17" t="str">
            <v>.</v>
          </cell>
          <cell r="D17" t="str">
            <v>.</v>
          </cell>
          <cell r="E17" t="str">
            <v>.</v>
          </cell>
          <cell r="F17" t="str">
            <v>.</v>
          </cell>
          <cell r="G17" t="str">
            <v>.</v>
          </cell>
          <cell r="H17" t="str">
            <v>.</v>
          </cell>
          <cell r="I17" t="str">
            <v>.</v>
          </cell>
          <cell r="J17" t="str">
            <v>.</v>
          </cell>
          <cell r="K17" t="str">
            <v>.</v>
          </cell>
          <cell r="L17" t="str">
            <v>.</v>
          </cell>
          <cell r="M17" t="str">
            <v>.</v>
          </cell>
          <cell r="N17" t="str">
            <v>.</v>
          </cell>
          <cell r="O17" t="str">
            <v>.</v>
          </cell>
          <cell r="P17" t="str">
            <v>.</v>
          </cell>
          <cell r="Q17" t="str">
            <v>.</v>
          </cell>
          <cell r="R17" t="str">
            <v>.</v>
          </cell>
          <cell r="S17" t="str">
            <v>.</v>
          </cell>
        </row>
        <row r="18">
          <cell r="B18">
            <v>7.8</v>
          </cell>
          <cell r="C18">
            <v>46.8</v>
          </cell>
          <cell r="D18">
            <v>9.1999999999999993</v>
          </cell>
          <cell r="E18">
            <v>45.4</v>
          </cell>
          <cell r="F18">
            <v>12</v>
          </cell>
          <cell r="G18">
            <v>43.2</v>
          </cell>
          <cell r="H18">
            <v>9.1</v>
          </cell>
          <cell r="I18">
            <v>63.9</v>
          </cell>
          <cell r="J18">
            <v>11.7</v>
          </cell>
          <cell r="K18">
            <v>90.7</v>
          </cell>
          <cell r="L18">
            <v>14.2</v>
          </cell>
          <cell r="M18">
            <v>73.5</v>
          </cell>
          <cell r="N18">
            <v>11.8</v>
          </cell>
          <cell r="O18">
            <v>106</v>
          </cell>
          <cell r="P18">
            <v>9.3000000000000007</v>
          </cell>
          <cell r="Q18">
            <v>65.3</v>
          </cell>
          <cell r="R18">
            <v>10.4</v>
          </cell>
          <cell r="S18">
            <v>75.5</v>
          </cell>
        </row>
        <row r="19">
          <cell r="B19">
            <v>56.4</v>
          </cell>
          <cell r="C19">
            <v>147.6</v>
          </cell>
          <cell r="D19">
            <v>44.6</v>
          </cell>
          <cell r="E19">
            <v>133.30000000000001</v>
          </cell>
          <cell r="F19">
            <v>52.3</v>
          </cell>
          <cell r="G19">
            <v>143.69999999999999</v>
          </cell>
          <cell r="H19">
            <v>63.4</v>
          </cell>
          <cell r="I19">
            <v>196.5</v>
          </cell>
          <cell r="J19">
            <v>77.599999999999994</v>
          </cell>
          <cell r="K19">
            <v>260</v>
          </cell>
          <cell r="L19">
            <v>69.400000000000006</v>
          </cell>
          <cell r="M19">
            <v>300</v>
          </cell>
          <cell r="N19">
            <v>88.2</v>
          </cell>
          <cell r="O19">
            <v>326.3</v>
          </cell>
          <cell r="P19">
            <v>42.1</v>
          </cell>
          <cell r="Q19">
            <v>217.4</v>
          </cell>
          <cell r="R19">
            <v>46.7</v>
          </cell>
          <cell r="S19">
            <v>347.2</v>
          </cell>
        </row>
        <row r="20">
          <cell r="B20">
            <v>98.7</v>
          </cell>
          <cell r="C20">
            <v>276.39999999999998</v>
          </cell>
          <cell r="D20">
            <v>78.3</v>
          </cell>
          <cell r="E20">
            <v>268.89999999999998</v>
          </cell>
          <cell r="F20">
            <v>94.9</v>
          </cell>
          <cell r="G20">
            <v>296.7</v>
          </cell>
          <cell r="H20">
            <v>105.6</v>
          </cell>
          <cell r="I20">
            <v>363.8</v>
          </cell>
          <cell r="J20">
            <v>134.6</v>
          </cell>
          <cell r="K20">
            <v>486.3</v>
          </cell>
          <cell r="L20">
            <v>145.19999999999999</v>
          </cell>
          <cell r="M20">
            <v>543.9</v>
          </cell>
          <cell r="N20">
            <v>184.9</v>
          </cell>
          <cell r="O20">
            <v>662.2</v>
          </cell>
          <cell r="P20">
            <v>117.9</v>
          </cell>
          <cell r="Q20">
            <v>573</v>
          </cell>
          <cell r="R20">
            <v>105.3</v>
          </cell>
          <cell r="S20">
            <v>530.1</v>
          </cell>
        </row>
        <row r="21">
          <cell r="B21">
            <v>97.9</v>
          </cell>
          <cell r="C21">
            <v>307.8</v>
          </cell>
          <cell r="D21">
            <v>114</v>
          </cell>
          <cell r="E21">
            <v>338</v>
          </cell>
          <cell r="F21">
            <v>115.5</v>
          </cell>
          <cell r="G21">
            <v>383.5</v>
          </cell>
          <cell r="H21">
            <v>127.9</v>
          </cell>
          <cell r="I21">
            <v>532.70000000000005</v>
          </cell>
          <cell r="J21">
            <v>185.4</v>
          </cell>
          <cell r="K21">
            <v>733.3</v>
          </cell>
          <cell r="L21">
            <v>252.1</v>
          </cell>
          <cell r="M21">
            <v>848.6</v>
          </cell>
          <cell r="N21">
            <v>254.1</v>
          </cell>
          <cell r="O21">
            <v>941.8</v>
          </cell>
          <cell r="P21">
            <v>179.4</v>
          </cell>
          <cell r="Q21">
            <v>880.5</v>
          </cell>
          <cell r="R21">
            <v>165.9</v>
          </cell>
          <cell r="S21">
            <v>798.4</v>
          </cell>
        </row>
        <row r="22">
          <cell r="B22">
            <v>76.7</v>
          </cell>
          <cell r="C22">
            <v>279.8</v>
          </cell>
          <cell r="D22">
            <v>98.7</v>
          </cell>
          <cell r="E22">
            <v>286.5</v>
          </cell>
          <cell r="F22">
            <v>111</v>
          </cell>
          <cell r="G22">
            <v>348.7</v>
          </cell>
          <cell r="H22">
            <v>146.5</v>
          </cell>
          <cell r="I22">
            <v>466.7</v>
          </cell>
          <cell r="J22">
            <v>177.8</v>
          </cell>
          <cell r="K22">
            <v>678.5</v>
          </cell>
          <cell r="L22">
            <v>190.1</v>
          </cell>
          <cell r="M22">
            <v>691</v>
          </cell>
          <cell r="N22">
            <v>239.4</v>
          </cell>
          <cell r="O22">
            <v>1015.7</v>
          </cell>
          <cell r="P22">
            <v>206.7</v>
          </cell>
          <cell r="Q22">
            <v>848.4</v>
          </cell>
          <cell r="R22">
            <v>232.1</v>
          </cell>
          <cell r="S22">
            <v>1057</v>
          </cell>
        </row>
        <row r="23">
          <cell r="B23">
            <v>72.400000000000006</v>
          </cell>
          <cell r="C23">
            <v>241.6</v>
          </cell>
          <cell r="D23">
            <v>86.9</v>
          </cell>
          <cell r="E23">
            <v>214.2</v>
          </cell>
          <cell r="F23">
            <v>93</v>
          </cell>
          <cell r="G23">
            <v>258.3</v>
          </cell>
          <cell r="H23">
            <v>125.6</v>
          </cell>
          <cell r="I23">
            <v>310.8</v>
          </cell>
          <cell r="J23">
            <v>155.30000000000001</v>
          </cell>
          <cell r="K23">
            <v>469.1</v>
          </cell>
          <cell r="L23">
            <v>163.1</v>
          </cell>
          <cell r="M23">
            <v>528.1</v>
          </cell>
          <cell r="N23">
            <v>213.5</v>
          </cell>
          <cell r="O23">
            <v>638.29999999999995</v>
          </cell>
          <cell r="P23">
            <v>216.8</v>
          </cell>
          <cell r="Q23">
            <v>677.9</v>
          </cell>
          <cell r="R23">
            <v>194.8</v>
          </cell>
          <cell r="S23">
            <v>645.20000000000005</v>
          </cell>
        </row>
        <row r="24">
          <cell r="B24" t="str">
            <v>.</v>
          </cell>
          <cell r="C24" t="str">
            <v>.</v>
          </cell>
          <cell r="D24" t="str">
            <v>.</v>
          </cell>
          <cell r="E24" t="str">
            <v>.</v>
          </cell>
          <cell r="F24" t="str">
            <v>.</v>
          </cell>
          <cell r="G24" t="str">
            <v>.</v>
          </cell>
          <cell r="H24" t="str">
            <v>.</v>
          </cell>
          <cell r="I24" t="str">
            <v>.</v>
          </cell>
          <cell r="J24" t="str">
            <v>.</v>
          </cell>
          <cell r="K24" t="str">
            <v>.</v>
          </cell>
          <cell r="L24" t="str">
            <v>.</v>
          </cell>
          <cell r="M24" t="str">
            <v>.</v>
          </cell>
          <cell r="N24" t="str">
            <v>.</v>
          </cell>
          <cell r="O24" t="str">
            <v>.</v>
          </cell>
          <cell r="P24" t="str">
            <v>.</v>
          </cell>
          <cell r="Q24" t="str">
            <v>.</v>
          </cell>
          <cell r="R24" t="str">
            <v>.</v>
          </cell>
          <cell r="S24" t="str">
            <v>.</v>
          </cell>
        </row>
        <row r="25">
          <cell r="B25" t="str">
            <v>.</v>
          </cell>
          <cell r="C25" t="str">
            <v>.</v>
          </cell>
          <cell r="D25" t="str">
            <v>.</v>
          </cell>
          <cell r="E25" t="str">
            <v>.</v>
          </cell>
          <cell r="F25" t="str">
            <v>.</v>
          </cell>
          <cell r="G25" t="str">
            <v>.</v>
          </cell>
          <cell r="H25" t="str">
            <v>.</v>
          </cell>
          <cell r="I25" t="str">
            <v>.</v>
          </cell>
          <cell r="J25" t="str">
            <v>.</v>
          </cell>
          <cell r="K25" t="str">
            <v>.</v>
          </cell>
          <cell r="L25" t="str">
            <v>.</v>
          </cell>
          <cell r="M25" t="str">
            <v>.</v>
          </cell>
          <cell r="N25" t="str">
            <v>.</v>
          </cell>
          <cell r="O25" t="str">
            <v>.</v>
          </cell>
          <cell r="P25" t="str">
            <v>.</v>
          </cell>
          <cell r="Q25" t="str">
            <v>.</v>
          </cell>
          <cell r="R25" t="str">
            <v>.</v>
          </cell>
          <cell r="S25" t="str">
            <v>.</v>
          </cell>
        </row>
        <row r="26">
          <cell r="B26">
            <v>7.2</v>
          </cell>
          <cell r="C26">
            <v>63.3</v>
          </cell>
          <cell r="D26">
            <v>8.5</v>
          </cell>
          <cell r="E26">
            <v>54.2</v>
          </cell>
          <cell r="F26">
            <v>12</v>
          </cell>
          <cell r="G26">
            <v>72.7</v>
          </cell>
          <cell r="H26">
            <v>16.100000000000001</v>
          </cell>
          <cell r="I26">
            <v>102.4</v>
          </cell>
          <cell r="J26">
            <v>13.2</v>
          </cell>
          <cell r="K26">
            <v>95.8</v>
          </cell>
          <cell r="L26">
            <v>20.9</v>
          </cell>
          <cell r="M26">
            <v>130.30000000000001</v>
          </cell>
          <cell r="N26">
            <v>23.3</v>
          </cell>
          <cell r="O26">
            <v>178.9</v>
          </cell>
          <cell r="P26">
            <v>15.5</v>
          </cell>
          <cell r="Q26">
            <v>143.69999999999999</v>
          </cell>
          <cell r="R26">
            <v>14</v>
          </cell>
          <cell r="S26">
            <v>129.1</v>
          </cell>
        </row>
        <row r="27">
          <cell r="B27">
            <v>8.1</v>
          </cell>
          <cell r="C27">
            <v>72.599999999999994</v>
          </cell>
          <cell r="D27">
            <v>14.9</v>
          </cell>
          <cell r="E27">
            <v>70.900000000000006</v>
          </cell>
          <cell r="F27">
            <v>17.5</v>
          </cell>
          <cell r="G27">
            <v>72.599999999999994</v>
          </cell>
          <cell r="H27">
            <v>15.5</v>
          </cell>
          <cell r="I27">
            <v>92.2</v>
          </cell>
          <cell r="J27">
            <v>19.600000000000001</v>
          </cell>
          <cell r="K27">
            <v>151.4</v>
          </cell>
          <cell r="L27">
            <v>21.1</v>
          </cell>
          <cell r="M27">
            <v>156.30000000000001</v>
          </cell>
          <cell r="N27">
            <v>25.1</v>
          </cell>
          <cell r="O27">
            <v>207.3</v>
          </cell>
          <cell r="P27">
            <v>14.6</v>
          </cell>
          <cell r="Q27">
            <v>117.5</v>
          </cell>
          <cell r="R27">
            <v>14.1</v>
          </cell>
          <cell r="S27">
            <v>148.1</v>
          </cell>
        </row>
        <row r="28">
          <cell r="B28">
            <v>40.9</v>
          </cell>
          <cell r="C28">
            <v>122.6</v>
          </cell>
          <cell r="D28">
            <v>58.2</v>
          </cell>
          <cell r="E28">
            <v>156</v>
          </cell>
          <cell r="F28">
            <v>70.8</v>
          </cell>
          <cell r="G28">
            <v>197.9</v>
          </cell>
          <cell r="H28">
            <v>87.3</v>
          </cell>
          <cell r="I28">
            <v>246</v>
          </cell>
          <cell r="J28">
            <v>91.4</v>
          </cell>
          <cell r="K28">
            <v>290.39999999999998</v>
          </cell>
          <cell r="L28">
            <v>116.5</v>
          </cell>
          <cell r="M28">
            <v>352.7</v>
          </cell>
          <cell r="N28">
            <v>143.9</v>
          </cell>
          <cell r="O28">
            <v>390.3</v>
          </cell>
          <cell r="P28">
            <v>102</v>
          </cell>
          <cell r="Q28">
            <v>391.6</v>
          </cell>
          <cell r="R28">
            <v>108.1</v>
          </cell>
          <cell r="S28">
            <v>372.9</v>
          </cell>
        </row>
        <row r="29">
          <cell r="B29">
            <v>62</v>
          </cell>
          <cell r="C29">
            <v>201</v>
          </cell>
          <cell r="D29">
            <v>60.5</v>
          </cell>
          <cell r="E29">
            <v>205.8</v>
          </cell>
          <cell r="F29">
            <v>65.900000000000006</v>
          </cell>
          <cell r="G29">
            <v>215.1</v>
          </cell>
          <cell r="H29">
            <v>87.1</v>
          </cell>
          <cell r="I29">
            <v>298.8</v>
          </cell>
          <cell r="J29">
            <v>113.6</v>
          </cell>
          <cell r="K29">
            <v>440.7</v>
          </cell>
          <cell r="L29">
            <v>122.2</v>
          </cell>
          <cell r="M29">
            <v>504.5</v>
          </cell>
          <cell r="N29">
            <v>140.80000000000001</v>
          </cell>
          <cell r="O29">
            <v>600.4</v>
          </cell>
          <cell r="P29">
            <v>86.7</v>
          </cell>
          <cell r="Q29">
            <v>555.70000000000005</v>
          </cell>
          <cell r="R29">
            <v>92.4</v>
          </cell>
          <cell r="S29">
            <v>589.20000000000005</v>
          </cell>
        </row>
        <row r="30">
          <cell r="B30">
            <v>111</v>
          </cell>
          <cell r="C30">
            <v>347.2</v>
          </cell>
          <cell r="D30">
            <v>104.1</v>
          </cell>
          <cell r="E30">
            <v>317.3</v>
          </cell>
          <cell r="F30">
            <v>115.4</v>
          </cell>
          <cell r="G30">
            <v>361.3</v>
          </cell>
          <cell r="H30">
            <v>148.5</v>
          </cell>
          <cell r="I30">
            <v>482.4</v>
          </cell>
          <cell r="J30">
            <v>177.1</v>
          </cell>
          <cell r="K30">
            <v>644.79999999999995</v>
          </cell>
          <cell r="L30">
            <v>208.8</v>
          </cell>
          <cell r="M30">
            <v>754.5</v>
          </cell>
          <cell r="N30">
            <v>225.5</v>
          </cell>
          <cell r="O30">
            <v>952.5</v>
          </cell>
          <cell r="P30">
            <v>205.7</v>
          </cell>
          <cell r="Q30">
            <v>864.8</v>
          </cell>
          <cell r="R30">
            <v>213.8</v>
          </cell>
          <cell r="S30">
            <v>962.8</v>
          </cell>
        </row>
        <row r="31">
          <cell r="B31" t="str">
            <v>.</v>
          </cell>
          <cell r="C31" t="str">
            <v>.</v>
          </cell>
          <cell r="D31" t="str">
            <v>.</v>
          </cell>
          <cell r="E31" t="str">
            <v>.</v>
          </cell>
          <cell r="F31" t="str">
            <v>.</v>
          </cell>
          <cell r="G31" t="str">
            <v>.</v>
          </cell>
          <cell r="H31" t="str">
            <v>.</v>
          </cell>
          <cell r="I31" t="str">
            <v>.</v>
          </cell>
          <cell r="J31" t="str">
            <v>.</v>
          </cell>
          <cell r="K31" t="str">
            <v>.</v>
          </cell>
          <cell r="L31" t="str">
            <v>.</v>
          </cell>
          <cell r="M31" t="str">
            <v>.</v>
          </cell>
          <cell r="N31" t="str">
            <v>.</v>
          </cell>
          <cell r="O31" t="str">
            <v>.</v>
          </cell>
          <cell r="P31" t="str">
            <v>.</v>
          </cell>
          <cell r="Q31" t="str">
            <v>.</v>
          </cell>
          <cell r="R31" t="str">
            <v>.</v>
          </cell>
          <cell r="S31" t="str">
            <v>.</v>
          </cell>
        </row>
        <row r="32">
          <cell r="B32" t="str">
            <v>.</v>
          </cell>
          <cell r="C32" t="str">
            <v>.</v>
          </cell>
          <cell r="D32" t="str">
            <v>.</v>
          </cell>
          <cell r="E32" t="str">
            <v>.</v>
          </cell>
          <cell r="F32" t="str">
            <v>.</v>
          </cell>
          <cell r="G32" t="str">
            <v>.</v>
          </cell>
          <cell r="H32" t="str">
            <v>.</v>
          </cell>
          <cell r="I32" t="str">
            <v>.</v>
          </cell>
          <cell r="J32" t="str">
            <v>.</v>
          </cell>
          <cell r="K32" t="str">
            <v>.</v>
          </cell>
          <cell r="L32" t="str">
            <v>.</v>
          </cell>
          <cell r="M32" t="str">
            <v>.</v>
          </cell>
          <cell r="N32" t="str">
            <v>.</v>
          </cell>
          <cell r="O32" t="str">
            <v>.</v>
          </cell>
          <cell r="P32" t="str">
            <v>.</v>
          </cell>
          <cell r="Q32" t="str">
            <v>.</v>
          </cell>
          <cell r="R32" t="str">
            <v>.</v>
          </cell>
          <cell r="S32" t="str">
            <v>.</v>
          </cell>
        </row>
        <row r="33">
          <cell r="B33">
            <v>24.1</v>
          </cell>
          <cell r="C33">
            <v>83.1</v>
          </cell>
          <cell r="D33">
            <v>18.7</v>
          </cell>
          <cell r="E33">
            <v>70.099999999999994</v>
          </cell>
          <cell r="F33">
            <v>22.7</v>
          </cell>
          <cell r="G33">
            <v>84.2</v>
          </cell>
          <cell r="H33">
            <v>21.1</v>
          </cell>
          <cell r="I33">
            <v>78.900000000000006</v>
          </cell>
          <cell r="J33">
            <v>25.5</v>
          </cell>
          <cell r="K33">
            <v>104</v>
          </cell>
          <cell r="L33">
            <v>20.6</v>
          </cell>
          <cell r="M33">
            <v>136.5</v>
          </cell>
          <cell r="N33">
            <v>33.200000000000003</v>
          </cell>
          <cell r="O33">
            <v>142.9</v>
          </cell>
          <cell r="P33">
            <v>16.100000000000001</v>
          </cell>
          <cell r="Q33">
            <v>110.7</v>
          </cell>
          <cell r="R33">
            <v>17.2</v>
          </cell>
          <cell r="S33">
            <v>108.3</v>
          </cell>
        </row>
        <row r="34">
          <cell r="B34">
            <v>36.799999999999997</v>
          </cell>
          <cell r="C34">
            <v>111.4</v>
          </cell>
          <cell r="D34">
            <v>38.4</v>
          </cell>
          <cell r="E34">
            <v>111.7</v>
          </cell>
          <cell r="F34">
            <v>51.9</v>
          </cell>
          <cell r="G34">
            <v>133</v>
          </cell>
          <cell r="H34">
            <v>54.1</v>
          </cell>
          <cell r="I34">
            <v>157.80000000000001</v>
          </cell>
          <cell r="J34">
            <v>58.1</v>
          </cell>
          <cell r="K34">
            <v>181.2</v>
          </cell>
          <cell r="L34">
            <v>68.7</v>
          </cell>
          <cell r="M34">
            <v>197.4</v>
          </cell>
          <cell r="N34">
            <v>80.5</v>
          </cell>
          <cell r="O34">
            <v>251.8</v>
          </cell>
          <cell r="P34">
            <v>56.7</v>
          </cell>
          <cell r="Q34">
            <v>218.1</v>
          </cell>
          <cell r="R34">
            <v>52.5</v>
          </cell>
          <cell r="S34">
            <v>199.6</v>
          </cell>
        </row>
        <row r="35">
          <cell r="B35">
            <v>46</v>
          </cell>
          <cell r="C35">
            <v>186.4</v>
          </cell>
          <cell r="D35">
            <v>57.7</v>
          </cell>
          <cell r="E35">
            <v>171.5</v>
          </cell>
          <cell r="F35">
            <v>46.8</v>
          </cell>
          <cell r="G35">
            <v>188.8</v>
          </cell>
          <cell r="H35">
            <v>73.900000000000006</v>
          </cell>
          <cell r="I35">
            <v>237.9</v>
          </cell>
          <cell r="J35">
            <v>73.3</v>
          </cell>
          <cell r="K35">
            <v>287.3</v>
          </cell>
          <cell r="L35">
            <v>69.3</v>
          </cell>
          <cell r="M35">
            <v>309.2</v>
          </cell>
          <cell r="N35">
            <v>84.7</v>
          </cell>
          <cell r="O35">
            <v>367</v>
          </cell>
          <cell r="P35">
            <v>50.9</v>
          </cell>
          <cell r="Q35">
            <v>272.2</v>
          </cell>
          <cell r="R35">
            <v>46.9</v>
          </cell>
          <cell r="S35">
            <v>317.89999999999998</v>
          </cell>
        </row>
        <row r="36">
          <cell r="B36">
            <v>111</v>
          </cell>
          <cell r="C36">
            <v>361.6</v>
          </cell>
          <cell r="D36">
            <v>98.8</v>
          </cell>
          <cell r="E36">
            <v>340</v>
          </cell>
          <cell r="F36">
            <v>104.4</v>
          </cell>
          <cell r="G36">
            <v>385.4</v>
          </cell>
          <cell r="H36">
            <v>146.4</v>
          </cell>
          <cell r="I36">
            <v>529.1</v>
          </cell>
          <cell r="J36">
            <v>213.9</v>
          </cell>
          <cell r="K36">
            <v>797</v>
          </cell>
          <cell r="L36">
            <v>226.1</v>
          </cell>
          <cell r="M36">
            <v>853.7</v>
          </cell>
          <cell r="N36">
            <v>285</v>
          </cell>
          <cell r="O36">
            <v>1101.4000000000001</v>
          </cell>
          <cell r="P36">
            <v>195.2</v>
          </cell>
          <cell r="Q36">
            <v>977.7</v>
          </cell>
          <cell r="R36">
            <v>219.4</v>
          </cell>
          <cell r="S36">
            <v>1031.5999999999999</v>
          </cell>
        </row>
        <row r="37">
          <cell r="B37" t="str">
            <v>.</v>
          </cell>
          <cell r="C37" t="str">
            <v>.</v>
          </cell>
          <cell r="D37" t="str">
            <v>.</v>
          </cell>
          <cell r="E37" t="str">
            <v>.</v>
          </cell>
          <cell r="F37" t="str">
            <v>.</v>
          </cell>
          <cell r="G37" t="str">
            <v>.</v>
          </cell>
          <cell r="H37" t="str">
            <v>.</v>
          </cell>
          <cell r="I37" t="str">
            <v>.</v>
          </cell>
          <cell r="J37" t="str">
            <v>.</v>
          </cell>
          <cell r="K37" t="str">
            <v>.</v>
          </cell>
          <cell r="L37" t="str">
            <v>.</v>
          </cell>
          <cell r="M37" t="str">
            <v>.</v>
          </cell>
          <cell r="N37" t="str">
            <v>.</v>
          </cell>
          <cell r="O37" t="str">
            <v>.</v>
          </cell>
          <cell r="P37" t="str">
            <v>.</v>
          </cell>
          <cell r="Q37" t="str">
            <v>.</v>
          </cell>
          <cell r="R37" t="str">
            <v>.</v>
          </cell>
          <cell r="S37" t="str">
            <v>.</v>
          </cell>
        </row>
        <row r="38">
          <cell r="B38" t="str">
            <v>.</v>
          </cell>
          <cell r="C38" t="str">
            <v>.</v>
          </cell>
          <cell r="D38" t="str">
            <v>.</v>
          </cell>
          <cell r="E38" t="str">
            <v>.</v>
          </cell>
          <cell r="F38" t="str">
            <v>.</v>
          </cell>
          <cell r="G38" t="str">
            <v>.</v>
          </cell>
          <cell r="H38" t="str">
            <v>.</v>
          </cell>
          <cell r="I38" t="str">
            <v>.</v>
          </cell>
          <cell r="J38" t="str">
            <v>.</v>
          </cell>
          <cell r="K38" t="str">
            <v>.</v>
          </cell>
          <cell r="L38" t="str">
            <v>.</v>
          </cell>
          <cell r="M38" t="str">
            <v>.</v>
          </cell>
          <cell r="N38" t="str">
            <v>.</v>
          </cell>
          <cell r="O38" t="str">
            <v>.</v>
          </cell>
          <cell r="P38" t="str">
            <v>.</v>
          </cell>
          <cell r="Q38" t="str">
            <v>.</v>
          </cell>
          <cell r="R38" t="str">
            <v>.</v>
          </cell>
          <cell r="S38" t="str">
            <v>.</v>
          </cell>
        </row>
        <row r="39">
          <cell r="B39">
            <v>71.099999999999994</v>
          </cell>
          <cell r="C39">
            <v>227.5</v>
          </cell>
          <cell r="D39">
            <v>69.7</v>
          </cell>
          <cell r="E39">
            <v>222.4</v>
          </cell>
          <cell r="F39">
            <v>76.599999999999994</v>
          </cell>
          <cell r="G39">
            <v>251</v>
          </cell>
          <cell r="H39">
            <v>95.8</v>
          </cell>
          <cell r="I39">
            <v>337.8</v>
          </cell>
          <cell r="J39">
            <v>122.8</v>
          </cell>
          <cell r="K39">
            <v>488.8</v>
          </cell>
          <cell r="L39">
            <v>141</v>
          </cell>
          <cell r="M39">
            <v>563.4</v>
          </cell>
          <cell r="N39">
            <v>171.3</v>
          </cell>
          <cell r="O39">
            <v>694</v>
          </cell>
          <cell r="P39">
            <v>130.5</v>
          </cell>
          <cell r="Q39">
            <v>654.5</v>
          </cell>
          <cell r="R39">
            <v>142</v>
          </cell>
          <cell r="S39">
            <v>705.9</v>
          </cell>
        </row>
        <row r="40">
          <cell r="B40">
            <v>6.7</v>
          </cell>
          <cell r="C40">
            <v>62.8</v>
          </cell>
          <cell r="D40">
            <v>12</v>
          </cell>
          <cell r="E40">
            <v>77.5</v>
          </cell>
          <cell r="F40">
            <v>15.8</v>
          </cell>
          <cell r="G40">
            <v>77.2</v>
          </cell>
          <cell r="H40">
            <v>16.600000000000001</v>
          </cell>
          <cell r="I40">
            <v>100.5</v>
          </cell>
          <cell r="J40">
            <v>18</v>
          </cell>
          <cell r="K40">
            <v>117.6</v>
          </cell>
          <cell r="L40">
            <v>24.8</v>
          </cell>
          <cell r="M40">
            <v>153.19999999999999</v>
          </cell>
          <cell r="N40">
            <v>28.3</v>
          </cell>
          <cell r="O40">
            <v>229.3</v>
          </cell>
          <cell r="P40">
            <v>20.399999999999999</v>
          </cell>
          <cell r="Q40">
            <v>175.9</v>
          </cell>
          <cell r="R40">
            <v>18.100000000000001</v>
          </cell>
          <cell r="S40">
            <v>183.9</v>
          </cell>
        </row>
        <row r="41">
          <cell r="B41" t="str">
            <v>.</v>
          </cell>
          <cell r="C41" t="str">
            <v>.</v>
          </cell>
          <cell r="D41" t="str">
            <v>.</v>
          </cell>
          <cell r="E41" t="str">
            <v>.</v>
          </cell>
          <cell r="F41" t="str">
            <v>.</v>
          </cell>
          <cell r="G41" t="str">
            <v>.</v>
          </cell>
          <cell r="H41" t="str">
            <v>.</v>
          </cell>
          <cell r="I41" t="str">
            <v>.</v>
          </cell>
          <cell r="J41" t="str">
            <v>.</v>
          </cell>
          <cell r="K41" t="str">
            <v>.</v>
          </cell>
          <cell r="L41" t="str">
            <v>.</v>
          </cell>
          <cell r="M41" t="str">
            <v>.</v>
          </cell>
          <cell r="N41" t="str">
            <v>.</v>
          </cell>
          <cell r="O41" t="str">
            <v>.</v>
          </cell>
          <cell r="P41" t="str">
            <v>.</v>
          </cell>
          <cell r="Q41" t="str">
            <v>.</v>
          </cell>
          <cell r="R41" t="str">
            <v>.</v>
          </cell>
          <cell r="S41" t="str">
            <v>.</v>
          </cell>
        </row>
        <row r="42">
          <cell r="B42" t="str">
            <v>.</v>
          </cell>
          <cell r="C42" t="str">
            <v>.</v>
          </cell>
          <cell r="D42" t="str">
            <v>.</v>
          </cell>
          <cell r="E42" t="str">
            <v>.</v>
          </cell>
          <cell r="F42" t="str">
            <v>.</v>
          </cell>
          <cell r="G42" t="str">
            <v>.</v>
          </cell>
          <cell r="H42" t="str">
            <v>.</v>
          </cell>
          <cell r="I42" t="str">
            <v>.</v>
          </cell>
          <cell r="J42" t="str">
            <v>.</v>
          </cell>
          <cell r="K42" t="str">
            <v>.</v>
          </cell>
          <cell r="L42" t="str">
            <v>.</v>
          </cell>
          <cell r="M42" t="str">
            <v>.</v>
          </cell>
          <cell r="N42" t="str">
            <v>.</v>
          </cell>
          <cell r="O42" t="str">
            <v>.</v>
          </cell>
          <cell r="P42" t="str">
            <v>.</v>
          </cell>
          <cell r="Q42" t="str">
            <v>.</v>
          </cell>
          <cell r="R42" t="str">
            <v>.</v>
          </cell>
          <cell r="S42" t="str">
            <v>.</v>
          </cell>
        </row>
        <row r="43">
          <cell r="B43">
            <v>38</v>
          </cell>
          <cell r="C43">
            <v>113.7</v>
          </cell>
          <cell r="D43">
            <v>39.5</v>
          </cell>
          <cell r="E43">
            <v>122.4</v>
          </cell>
          <cell r="F43">
            <v>49.2</v>
          </cell>
          <cell r="G43">
            <v>137.1</v>
          </cell>
          <cell r="H43">
            <v>52.8</v>
          </cell>
          <cell r="I43">
            <v>168.3</v>
          </cell>
          <cell r="J43">
            <v>65.099999999999994</v>
          </cell>
          <cell r="K43">
            <v>226</v>
          </cell>
          <cell r="L43">
            <v>67.2</v>
          </cell>
          <cell r="M43">
            <v>270</v>
          </cell>
          <cell r="N43">
            <v>94</v>
          </cell>
          <cell r="O43">
            <v>352</v>
          </cell>
          <cell r="P43">
            <v>55.2</v>
          </cell>
          <cell r="Q43">
            <v>298.8</v>
          </cell>
          <cell r="R43">
            <v>62</v>
          </cell>
          <cell r="S43">
            <v>314.7</v>
          </cell>
        </row>
        <row r="44">
          <cell r="B44">
            <v>169.7</v>
          </cell>
          <cell r="C44">
            <v>651.6</v>
          </cell>
          <cell r="D44">
            <v>144.30000000000001</v>
          </cell>
          <cell r="E44">
            <v>599.9</v>
          </cell>
          <cell r="F44">
            <v>155.80000000000001</v>
          </cell>
          <cell r="G44">
            <v>701.1</v>
          </cell>
          <cell r="H44">
            <v>248.4</v>
          </cell>
          <cell r="I44">
            <v>926</v>
          </cell>
          <cell r="J44">
            <v>352.3</v>
          </cell>
          <cell r="K44">
            <v>1262.0999999999999</v>
          </cell>
          <cell r="L44">
            <v>349.5</v>
          </cell>
          <cell r="M44">
            <v>1425.2</v>
          </cell>
          <cell r="N44">
            <v>388.7</v>
          </cell>
          <cell r="O44">
            <v>1963.8</v>
          </cell>
          <cell r="P44">
            <v>285.60000000000002</v>
          </cell>
          <cell r="Q44">
            <v>1743.7</v>
          </cell>
          <cell r="R44">
            <v>358.9</v>
          </cell>
          <cell r="S44">
            <v>2167.5</v>
          </cell>
        </row>
        <row r="45">
          <cell r="B45">
            <v>66.099999999999994</v>
          </cell>
          <cell r="C45">
            <v>182.7</v>
          </cell>
          <cell r="D45">
            <v>70.5</v>
          </cell>
          <cell r="E45">
            <v>189.7</v>
          </cell>
          <cell r="F45">
            <v>81.2</v>
          </cell>
          <cell r="G45">
            <v>225.2</v>
          </cell>
          <cell r="H45">
            <v>113</v>
          </cell>
          <cell r="I45">
            <v>307.5</v>
          </cell>
          <cell r="J45">
            <v>115.1</v>
          </cell>
          <cell r="K45">
            <v>454</v>
          </cell>
          <cell r="L45">
            <v>139.80000000000001</v>
          </cell>
          <cell r="M45">
            <v>469.1</v>
          </cell>
          <cell r="N45">
            <v>162.1</v>
          </cell>
          <cell r="O45">
            <v>543.20000000000005</v>
          </cell>
          <cell r="P45">
            <v>151.1</v>
          </cell>
          <cell r="Q45">
            <v>485.3</v>
          </cell>
          <cell r="R45">
            <v>128</v>
          </cell>
          <cell r="S45">
            <v>507.5</v>
          </cell>
        </row>
        <row r="46">
          <cell r="B46">
            <v>0.8</v>
          </cell>
          <cell r="C46">
            <v>39.299999999999997</v>
          </cell>
          <cell r="D46">
            <v>3.3</v>
          </cell>
          <cell r="E46">
            <v>53.1</v>
          </cell>
          <cell r="F46">
            <v>3.6</v>
          </cell>
          <cell r="G46">
            <v>57</v>
          </cell>
          <cell r="H46">
            <v>3.6</v>
          </cell>
          <cell r="I46">
            <v>74</v>
          </cell>
          <cell r="J46">
            <v>7.7</v>
          </cell>
          <cell r="K46">
            <v>178.2</v>
          </cell>
          <cell r="L46">
            <v>11.8</v>
          </cell>
          <cell r="M46">
            <v>162.30000000000001</v>
          </cell>
          <cell r="N46">
            <v>5.7</v>
          </cell>
          <cell r="O46">
            <v>124.2</v>
          </cell>
          <cell r="P46">
            <v>11.9</v>
          </cell>
          <cell r="Q46">
            <v>137.5</v>
          </cell>
          <cell r="R46">
            <v>9</v>
          </cell>
          <cell r="S46">
            <v>135.30000000000001</v>
          </cell>
        </row>
        <row r="47">
          <cell r="B47" t="str">
            <v>.</v>
          </cell>
          <cell r="C47" t="str">
            <v>.</v>
          </cell>
          <cell r="D47" t="str">
            <v>.</v>
          </cell>
          <cell r="E47" t="str">
            <v>.</v>
          </cell>
          <cell r="F47" t="str">
            <v>.</v>
          </cell>
          <cell r="G47" t="str">
            <v>.</v>
          </cell>
          <cell r="H47" t="str">
            <v>.</v>
          </cell>
          <cell r="I47" t="str">
            <v>.</v>
          </cell>
          <cell r="J47" t="str">
            <v>.</v>
          </cell>
          <cell r="K47" t="str">
            <v>.</v>
          </cell>
          <cell r="L47" t="str">
            <v>.</v>
          </cell>
          <cell r="M47" t="str">
            <v>.</v>
          </cell>
          <cell r="N47" t="str">
            <v>.</v>
          </cell>
          <cell r="O47" t="str">
            <v>.</v>
          </cell>
          <cell r="P47" t="str">
            <v>.</v>
          </cell>
          <cell r="Q47" t="str">
            <v>.</v>
          </cell>
          <cell r="R47" t="str">
            <v>.</v>
          </cell>
          <cell r="S47" t="str">
            <v>.</v>
          </cell>
        </row>
        <row r="48">
          <cell r="B48" t="str">
            <v>.</v>
          </cell>
          <cell r="C48" t="str">
            <v>.</v>
          </cell>
          <cell r="D48" t="str">
            <v>.</v>
          </cell>
          <cell r="E48" t="str">
            <v>.</v>
          </cell>
          <cell r="F48" t="str">
            <v>.</v>
          </cell>
          <cell r="G48" t="str">
            <v>.</v>
          </cell>
          <cell r="H48" t="str">
            <v>.</v>
          </cell>
          <cell r="I48" t="str">
            <v>.</v>
          </cell>
          <cell r="J48" t="str">
            <v>.</v>
          </cell>
          <cell r="K48" t="str">
            <v>.</v>
          </cell>
          <cell r="L48" t="str">
            <v>.</v>
          </cell>
          <cell r="M48" t="str">
            <v>.</v>
          </cell>
          <cell r="N48" t="str">
            <v>.</v>
          </cell>
          <cell r="O48" t="str">
            <v>.</v>
          </cell>
          <cell r="P48" t="str">
            <v>.</v>
          </cell>
          <cell r="Q48" t="str">
            <v>.</v>
          </cell>
          <cell r="R48" t="str">
            <v>.</v>
          </cell>
          <cell r="S48" t="str">
            <v>.</v>
          </cell>
        </row>
        <row r="49">
          <cell r="B49">
            <v>108.6</v>
          </cell>
          <cell r="C49">
            <v>379.5</v>
          </cell>
          <cell r="D49">
            <v>101.3</v>
          </cell>
          <cell r="E49">
            <v>375.9</v>
          </cell>
          <cell r="F49">
            <v>110.6</v>
          </cell>
          <cell r="G49">
            <v>430.8</v>
          </cell>
          <cell r="H49">
            <v>132.30000000000001</v>
          </cell>
          <cell r="I49">
            <v>541.9</v>
          </cell>
          <cell r="J49">
            <v>197.6</v>
          </cell>
          <cell r="K49">
            <v>769</v>
          </cell>
          <cell r="L49">
            <v>197.5</v>
          </cell>
          <cell r="M49">
            <v>865.3</v>
          </cell>
          <cell r="N49">
            <v>247.1</v>
          </cell>
          <cell r="O49">
            <v>1121.3</v>
          </cell>
          <cell r="P49">
            <v>167.3</v>
          </cell>
          <cell r="Q49">
            <v>1047</v>
          </cell>
          <cell r="R49">
            <v>192.3</v>
          </cell>
          <cell r="S49">
            <v>1062.7</v>
          </cell>
        </row>
        <row r="50">
          <cell r="B50">
            <v>27.2</v>
          </cell>
          <cell r="C50">
            <v>130.69999999999999</v>
          </cell>
          <cell r="D50">
            <v>36.5</v>
          </cell>
          <cell r="E50">
            <v>137</v>
          </cell>
          <cell r="F50">
            <v>37.299999999999997</v>
          </cell>
          <cell r="G50">
            <v>162.19999999999999</v>
          </cell>
          <cell r="H50">
            <v>40.799999999999997</v>
          </cell>
          <cell r="I50">
            <v>193.2</v>
          </cell>
          <cell r="J50">
            <v>46.7</v>
          </cell>
          <cell r="K50">
            <v>199.7</v>
          </cell>
          <cell r="L50">
            <v>45</v>
          </cell>
          <cell r="M50">
            <v>247.6</v>
          </cell>
          <cell r="N50">
            <v>73.5</v>
          </cell>
          <cell r="O50">
            <v>310.3</v>
          </cell>
          <cell r="P50">
            <v>32.6</v>
          </cell>
          <cell r="Q50">
            <v>219.1</v>
          </cell>
          <cell r="R50">
            <v>31.8</v>
          </cell>
          <cell r="S50">
            <v>268.7</v>
          </cell>
        </row>
        <row r="51">
          <cell r="B51">
            <v>37</v>
          </cell>
          <cell r="C51">
            <v>107.6</v>
          </cell>
          <cell r="D51">
            <v>32.799999999999997</v>
          </cell>
          <cell r="E51">
            <v>87.5</v>
          </cell>
          <cell r="F51">
            <v>45.1</v>
          </cell>
          <cell r="G51">
            <v>111.8</v>
          </cell>
          <cell r="H51">
            <v>50</v>
          </cell>
          <cell r="I51">
            <v>126.5</v>
          </cell>
          <cell r="J51">
            <v>48.1</v>
          </cell>
          <cell r="K51">
            <v>136.4</v>
          </cell>
          <cell r="L51">
            <v>56.5</v>
          </cell>
          <cell r="M51">
            <v>147.5</v>
          </cell>
          <cell r="N51">
            <v>65.2</v>
          </cell>
          <cell r="O51">
            <v>192.1</v>
          </cell>
          <cell r="P51">
            <v>46.6</v>
          </cell>
          <cell r="Q51">
            <v>162.80000000000001</v>
          </cell>
          <cell r="R51">
            <v>49.5</v>
          </cell>
          <cell r="S51">
            <v>172.1</v>
          </cell>
        </row>
        <row r="52">
          <cell r="B52">
            <v>44.1</v>
          </cell>
          <cell r="C52">
            <v>152.80000000000001</v>
          </cell>
          <cell r="D52">
            <v>50</v>
          </cell>
          <cell r="E52">
            <v>157.4</v>
          </cell>
          <cell r="F52">
            <v>62.3</v>
          </cell>
          <cell r="G52">
            <v>191</v>
          </cell>
          <cell r="H52">
            <v>81.900000000000006</v>
          </cell>
          <cell r="I52">
            <v>268.3</v>
          </cell>
          <cell r="J52">
            <v>96.5</v>
          </cell>
          <cell r="K52">
            <v>409.2</v>
          </cell>
          <cell r="L52">
            <v>111.1</v>
          </cell>
          <cell r="M52">
            <v>421.5</v>
          </cell>
          <cell r="N52">
            <v>129.4</v>
          </cell>
          <cell r="O52">
            <v>477.8</v>
          </cell>
          <cell r="P52">
            <v>93.5</v>
          </cell>
          <cell r="Q52">
            <v>410.4</v>
          </cell>
          <cell r="R52">
            <v>91.1</v>
          </cell>
          <cell r="S52">
            <v>436.6</v>
          </cell>
        </row>
        <row r="53">
          <cell r="B53" t="str">
            <v>.</v>
          </cell>
          <cell r="C53" t="str">
            <v>.</v>
          </cell>
          <cell r="D53" t="str">
            <v>.</v>
          </cell>
          <cell r="E53" t="str">
            <v>.</v>
          </cell>
          <cell r="F53" t="str">
            <v>.</v>
          </cell>
          <cell r="G53" t="str">
            <v>.</v>
          </cell>
          <cell r="H53" t="str">
            <v>.</v>
          </cell>
          <cell r="I53" t="str">
            <v>.</v>
          </cell>
          <cell r="J53" t="str">
            <v>.</v>
          </cell>
          <cell r="K53" t="str">
            <v>.</v>
          </cell>
          <cell r="L53" t="str">
            <v>.</v>
          </cell>
          <cell r="M53" t="str">
            <v>.</v>
          </cell>
          <cell r="N53" t="str">
            <v>.</v>
          </cell>
          <cell r="O53" t="str">
            <v>.</v>
          </cell>
          <cell r="P53" t="str">
            <v>.</v>
          </cell>
          <cell r="Q53" t="str">
            <v>.</v>
          </cell>
          <cell r="R53" t="str">
            <v>.</v>
          </cell>
          <cell r="S53" t="str">
            <v>.</v>
          </cell>
        </row>
        <row r="54">
          <cell r="B54" t="str">
            <v>.</v>
          </cell>
          <cell r="C54" t="str">
            <v>.</v>
          </cell>
          <cell r="D54" t="str">
            <v>.</v>
          </cell>
          <cell r="E54" t="str">
            <v>.</v>
          </cell>
          <cell r="F54" t="str">
            <v>.</v>
          </cell>
          <cell r="G54" t="str">
            <v>.</v>
          </cell>
          <cell r="H54" t="str">
            <v>.</v>
          </cell>
          <cell r="I54" t="str">
            <v>.</v>
          </cell>
          <cell r="J54" t="str">
            <v>.</v>
          </cell>
          <cell r="K54" t="str">
            <v>.</v>
          </cell>
          <cell r="L54" t="str">
            <v>.</v>
          </cell>
          <cell r="M54" t="str">
            <v>.</v>
          </cell>
          <cell r="N54" t="str">
            <v>.</v>
          </cell>
          <cell r="O54" t="str">
            <v>.</v>
          </cell>
          <cell r="P54" t="str">
            <v>.</v>
          </cell>
          <cell r="Q54" t="str">
            <v>.</v>
          </cell>
          <cell r="R54" t="str">
            <v>.</v>
          </cell>
          <cell r="S54" t="str">
            <v>.</v>
          </cell>
        </row>
        <row r="55">
          <cell r="B55">
            <v>87.4</v>
          </cell>
          <cell r="C55">
            <v>215.6</v>
          </cell>
          <cell r="D55">
            <v>64.099999999999994</v>
          </cell>
          <cell r="E55">
            <v>210.8</v>
          </cell>
          <cell r="F55">
            <v>82.9</v>
          </cell>
          <cell r="G55">
            <v>251</v>
          </cell>
          <cell r="H55">
            <v>94.3</v>
          </cell>
          <cell r="I55">
            <v>303.5</v>
          </cell>
          <cell r="J55">
            <v>93.3</v>
          </cell>
          <cell r="K55">
            <v>454</v>
          </cell>
          <cell r="L55">
            <v>161.69999999999999</v>
          </cell>
          <cell r="M55">
            <v>569.29999999999995</v>
          </cell>
          <cell r="N55">
            <v>159.5</v>
          </cell>
          <cell r="O55">
            <v>652.6</v>
          </cell>
          <cell r="P55">
            <v>119.9</v>
          </cell>
          <cell r="Q55">
            <v>615.20000000000005</v>
          </cell>
          <cell r="R55">
            <v>129.80000000000001</v>
          </cell>
          <cell r="S55">
            <v>630.20000000000005</v>
          </cell>
        </row>
        <row r="56">
          <cell r="B56">
            <v>52.5</v>
          </cell>
          <cell r="C56">
            <v>187.4</v>
          </cell>
          <cell r="D56">
            <v>57</v>
          </cell>
          <cell r="E56">
            <v>173.2</v>
          </cell>
          <cell r="F56">
            <v>65.599999999999994</v>
          </cell>
          <cell r="G56">
            <v>199.2</v>
          </cell>
          <cell r="H56">
            <v>80.3</v>
          </cell>
          <cell r="I56">
            <v>249.1</v>
          </cell>
          <cell r="J56">
            <v>106.3</v>
          </cell>
          <cell r="K56">
            <v>341.4</v>
          </cell>
          <cell r="L56">
            <v>115</v>
          </cell>
          <cell r="M56">
            <v>437.9</v>
          </cell>
          <cell r="N56">
            <v>107.5</v>
          </cell>
          <cell r="O56">
            <v>468.8</v>
          </cell>
          <cell r="P56">
            <v>68.400000000000006</v>
          </cell>
          <cell r="Q56">
            <v>399.8</v>
          </cell>
          <cell r="R56">
            <v>75.900000000000006</v>
          </cell>
          <cell r="S56">
            <v>448.1</v>
          </cell>
        </row>
        <row r="57">
          <cell r="B57">
            <v>35.299999999999997</v>
          </cell>
          <cell r="C57">
            <v>131.5</v>
          </cell>
          <cell r="D57">
            <v>34.5</v>
          </cell>
          <cell r="E57">
            <v>140.9</v>
          </cell>
          <cell r="F57">
            <v>44.1</v>
          </cell>
          <cell r="G57">
            <v>186.6</v>
          </cell>
          <cell r="H57">
            <v>61.3</v>
          </cell>
          <cell r="I57">
            <v>267.2</v>
          </cell>
          <cell r="J57">
            <v>73.8</v>
          </cell>
          <cell r="K57">
            <v>376.5</v>
          </cell>
          <cell r="L57">
            <v>63.8</v>
          </cell>
          <cell r="M57">
            <v>348.5</v>
          </cell>
          <cell r="N57">
            <v>97.4</v>
          </cell>
          <cell r="O57">
            <v>502</v>
          </cell>
          <cell r="P57">
            <v>68.2</v>
          </cell>
          <cell r="Q57">
            <v>440.8</v>
          </cell>
          <cell r="R57">
            <v>69.5</v>
          </cell>
          <cell r="S57">
            <v>451.5</v>
          </cell>
        </row>
        <row r="58">
          <cell r="B58">
            <v>45.8</v>
          </cell>
          <cell r="C58">
            <v>245.6</v>
          </cell>
          <cell r="D58">
            <v>71.5</v>
          </cell>
          <cell r="E58">
            <v>254.5</v>
          </cell>
          <cell r="F58">
            <v>54.7</v>
          </cell>
          <cell r="G58">
            <v>232.5</v>
          </cell>
          <cell r="H58">
            <v>61.3</v>
          </cell>
          <cell r="I58">
            <v>327.8</v>
          </cell>
          <cell r="J58">
            <v>89</v>
          </cell>
          <cell r="K58">
            <v>442.2</v>
          </cell>
          <cell r="L58">
            <v>95</v>
          </cell>
          <cell r="M58">
            <v>526.1</v>
          </cell>
          <cell r="N58">
            <v>156.6</v>
          </cell>
          <cell r="O58">
            <v>663.7</v>
          </cell>
          <cell r="P58">
            <v>73.400000000000006</v>
          </cell>
          <cell r="Q58">
            <v>599.9</v>
          </cell>
          <cell r="R58">
            <v>86.6</v>
          </cell>
          <cell r="S58">
            <v>682.9</v>
          </cell>
        </row>
        <row r="59">
          <cell r="B59" t="str">
            <v>.</v>
          </cell>
          <cell r="C59" t="str">
            <v>.</v>
          </cell>
          <cell r="D59" t="str">
            <v>.</v>
          </cell>
          <cell r="E59" t="str">
            <v>.</v>
          </cell>
          <cell r="F59" t="str">
            <v>.</v>
          </cell>
          <cell r="G59" t="str">
            <v>.</v>
          </cell>
          <cell r="H59" t="str">
            <v>.</v>
          </cell>
          <cell r="I59" t="str">
            <v>.</v>
          </cell>
          <cell r="J59" t="str">
            <v>.</v>
          </cell>
          <cell r="K59" t="str">
            <v>.</v>
          </cell>
          <cell r="L59" t="str">
            <v>.</v>
          </cell>
          <cell r="M59" t="str">
            <v>.</v>
          </cell>
          <cell r="N59" t="str">
            <v>.</v>
          </cell>
          <cell r="O59" t="str">
            <v>.</v>
          </cell>
          <cell r="P59" t="str">
            <v>.</v>
          </cell>
          <cell r="Q59" t="str">
            <v>.</v>
          </cell>
          <cell r="R59" t="str">
            <v>.</v>
          </cell>
          <cell r="S59" t="str">
            <v>.</v>
          </cell>
        </row>
        <row r="60">
          <cell r="B60" t="str">
            <v>.</v>
          </cell>
          <cell r="C60" t="str">
            <v>.</v>
          </cell>
          <cell r="D60" t="str">
            <v>.</v>
          </cell>
          <cell r="E60" t="str">
            <v>.</v>
          </cell>
          <cell r="F60" t="str">
            <v>.</v>
          </cell>
          <cell r="G60" t="str">
            <v>.</v>
          </cell>
          <cell r="H60" t="str">
            <v>.</v>
          </cell>
          <cell r="I60" t="str">
            <v>.</v>
          </cell>
          <cell r="J60" t="str">
            <v>.</v>
          </cell>
          <cell r="K60" t="str">
            <v>.</v>
          </cell>
          <cell r="L60" t="str">
            <v>.</v>
          </cell>
          <cell r="M60" t="str">
            <v>.</v>
          </cell>
          <cell r="N60" t="str">
            <v>.</v>
          </cell>
          <cell r="O60" t="str">
            <v>.</v>
          </cell>
          <cell r="P60" t="str">
            <v>.</v>
          </cell>
          <cell r="Q60" t="str">
            <v>.</v>
          </cell>
          <cell r="R60" t="str">
            <v>.</v>
          </cell>
          <cell r="S60" t="str">
            <v>.</v>
          </cell>
        </row>
        <row r="61">
          <cell r="B61">
            <v>46.4</v>
          </cell>
          <cell r="C61">
            <v>198.6</v>
          </cell>
          <cell r="D61">
            <v>53</v>
          </cell>
          <cell r="E61">
            <v>208.8</v>
          </cell>
          <cell r="F61">
            <v>59.3</v>
          </cell>
          <cell r="G61">
            <v>226.2</v>
          </cell>
          <cell r="H61">
            <v>72.5</v>
          </cell>
          <cell r="I61">
            <v>306.60000000000002</v>
          </cell>
          <cell r="J61">
            <v>88.2</v>
          </cell>
          <cell r="K61">
            <v>428.4</v>
          </cell>
          <cell r="L61">
            <v>104.4</v>
          </cell>
          <cell r="M61">
            <v>505.8</v>
          </cell>
          <cell r="N61">
            <v>132.5</v>
          </cell>
          <cell r="O61">
            <v>622.70000000000005</v>
          </cell>
          <cell r="P61">
            <v>78.400000000000006</v>
          </cell>
          <cell r="Q61">
            <v>553.6</v>
          </cell>
          <cell r="R61">
            <v>84.7</v>
          </cell>
          <cell r="S61">
            <v>575.29999999999995</v>
          </cell>
        </row>
        <row r="62">
          <cell r="B62">
            <v>49.4</v>
          </cell>
          <cell r="C62">
            <v>132.19999999999999</v>
          </cell>
          <cell r="D62">
            <v>38.799999999999997</v>
          </cell>
          <cell r="E62">
            <v>88.9</v>
          </cell>
          <cell r="F62">
            <v>51.1</v>
          </cell>
          <cell r="G62">
            <v>130</v>
          </cell>
          <cell r="H62">
            <v>69.099999999999994</v>
          </cell>
          <cell r="I62">
            <v>144.80000000000001</v>
          </cell>
          <cell r="J62">
            <v>80</v>
          </cell>
          <cell r="K62">
            <v>204.1</v>
          </cell>
          <cell r="L62">
            <v>59.3</v>
          </cell>
          <cell r="M62">
            <v>176.9</v>
          </cell>
          <cell r="N62">
            <v>78.2</v>
          </cell>
          <cell r="O62">
            <v>242.4</v>
          </cell>
          <cell r="P62">
            <v>74.5</v>
          </cell>
          <cell r="Q62">
            <v>236.1</v>
          </cell>
          <cell r="R62">
            <v>68</v>
          </cell>
          <cell r="S62">
            <v>261.3</v>
          </cell>
        </row>
        <row r="63">
          <cell r="B63" t="str">
            <v>.</v>
          </cell>
          <cell r="C63" t="str">
            <v>.</v>
          </cell>
          <cell r="D63" t="str">
            <v>.</v>
          </cell>
          <cell r="E63" t="str">
            <v>.</v>
          </cell>
          <cell r="F63" t="str">
            <v>.</v>
          </cell>
          <cell r="G63" t="str">
            <v>.</v>
          </cell>
          <cell r="H63" t="str">
            <v>.</v>
          </cell>
          <cell r="I63" t="str">
            <v>.</v>
          </cell>
          <cell r="J63" t="str">
            <v>.</v>
          </cell>
          <cell r="K63" t="str">
            <v>.</v>
          </cell>
          <cell r="L63" t="str">
            <v>.</v>
          </cell>
          <cell r="M63" t="str">
            <v>.</v>
          </cell>
          <cell r="N63" t="str">
            <v>.</v>
          </cell>
          <cell r="O63" t="str">
            <v>.</v>
          </cell>
          <cell r="P63" t="str">
            <v>.</v>
          </cell>
          <cell r="Q63" t="str">
            <v>.</v>
          </cell>
          <cell r="R63" t="str">
            <v>.</v>
          </cell>
          <cell r="S63" t="str">
            <v>.</v>
          </cell>
        </row>
        <row r="64">
          <cell r="B64" t="str">
            <v>.</v>
          </cell>
          <cell r="C64" t="str">
            <v>.</v>
          </cell>
          <cell r="D64" t="str">
            <v>.</v>
          </cell>
          <cell r="E64" t="str">
            <v>.</v>
          </cell>
          <cell r="F64" t="str">
            <v>.</v>
          </cell>
          <cell r="G64" t="str">
            <v>.</v>
          </cell>
          <cell r="H64" t="str">
            <v>.</v>
          </cell>
          <cell r="I64" t="str">
            <v>.</v>
          </cell>
          <cell r="J64" t="str">
            <v>.</v>
          </cell>
          <cell r="K64" t="str">
            <v>.</v>
          </cell>
          <cell r="L64" t="str">
            <v>.</v>
          </cell>
          <cell r="M64" t="str">
            <v>.</v>
          </cell>
          <cell r="N64" t="str">
            <v>.</v>
          </cell>
          <cell r="O64" t="str">
            <v>.</v>
          </cell>
          <cell r="P64" t="str">
            <v>.</v>
          </cell>
          <cell r="Q64" t="str">
            <v>.</v>
          </cell>
          <cell r="R64" t="str">
            <v>.</v>
          </cell>
          <cell r="S64" t="str">
            <v>.</v>
          </cell>
        </row>
        <row r="65">
          <cell r="B65">
            <v>100.3</v>
          </cell>
          <cell r="C65">
            <v>269.3</v>
          </cell>
          <cell r="D65">
            <v>98.9</v>
          </cell>
          <cell r="E65">
            <v>270.10000000000002</v>
          </cell>
          <cell r="F65">
            <v>104.1</v>
          </cell>
          <cell r="G65">
            <v>303.89999999999998</v>
          </cell>
          <cell r="H65">
            <v>132.1</v>
          </cell>
          <cell r="I65">
            <v>404.9</v>
          </cell>
          <cell r="J65">
            <v>172.6</v>
          </cell>
          <cell r="K65">
            <v>560.79999999999995</v>
          </cell>
          <cell r="L65">
            <v>184.7</v>
          </cell>
          <cell r="M65">
            <v>626.5</v>
          </cell>
          <cell r="N65">
            <v>234.8</v>
          </cell>
          <cell r="O65">
            <v>780.1</v>
          </cell>
          <cell r="P65">
            <v>174.5</v>
          </cell>
          <cell r="Q65">
            <v>713.4</v>
          </cell>
          <cell r="R65">
            <v>195.4</v>
          </cell>
          <cell r="S65">
            <v>783</v>
          </cell>
        </row>
        <row r="66">
          <cell r="B66">
            <v>2</v>
          </cell>
          <cell r="C66">
            <v>38.4</v>
          </cell>
          <cell r="D66">
            <v>3.2</v>
          </cell>
          <cell r="E66">
            <v>38.700000000000003</v>
          </cell>
          <cell r="F66">
            <v>4.9000000000000004</v>
          </cell>
          <cell r="G66">
            <v>43.8</v>
          </cell>
          <cell r="H66">
            <v>4.2</v>
          </cell>
          <cell r="I66">
            <v>43.4</v>
          </cell>
          <cell r="J66">
            <v>4.8</v>
          </cell>
          <cell r="K66">
            <v>55.2</v>
          </cell>
          <cell r="L66">
            <v>4</v>
          </cell>
          <cell r="M66">
            <v>54.1</v>
          </cell>
          <cell r="N66">
            <v>5.0999999999999996</v>
          </cell>
          <cell r="O66">
            <v>71.3</v>
          </cell>
          <cell r="P66">
            <v>5.0999999999999996</v>
          </cell>
          <cell r="Q66">
            <v>57.2</v>
          </cell>
          <cell r="R66">
            <v>5.4</v>
          </cell>
          <cell r="S66">
            <v>70.3</v>
          </cell>
        </row>
        <row r="67">
          <cell r="B67" t="str">
            <v>.</v>
          </cell>
          <cell r="C67" t="str">
            <v>.</v>
          </cell>
          <cell r="D67" t="str">
            <v>.</v>
          </cell>
          <cell r="E67" t="str">
            <v>.</v>
          </cell>
          <cell r="F67" t="str">
            <v>.</v>
          </cell>
          <cell r="G67" t="str">
            <v>.</v>
          </cell>
          <cell r="H67" t="str">
            <v>.</v>
          </cell>
          <cell r="I67" t="str">
            <v>.</v>
          </cell>
          <cell r="J67" t="str">
            <v>.</v>
          </cell>
          <cell r="K67" t="str">
            <v>.</v>
          </cell>
          <cell r="L67" t="str">
            <v>.</v>
          </cell>
          <cell r="M67" t="str">
            <v>.</v>
          </cell>
          <cell r="N67" t="str">
            <v>.</v>
          </cell>
          <cell r="O67" t="str">
            <v>.</v>
          </cell>
          <cell r="P67" t="str">
            <v>.</v>
          </cell>
          <cell r="Q67" t="str">
            <v>.</v>
          </cell>
          <cell r="R67" t="str">
            <v>.</v>
          </cell>
          <cell r="S67" t="str">
            <v>.</v>
          </cell>
        </row>
        <row r="68">
          <cell r="B68" t="str">
            <v>.</v>
          </cell>
          <cell r="C68" t="str">
            <v>.</v>
          </cell>
          <cell r="D68" t="str">
            <v>.</v>
          </cell>
          <cell r="E68" t="str">
            <v>.</v>
          </cell>
          <cell r="F68" t="str">
            <v>.</v>
          </cell>
          <cell r="G68" t="str">
            <v>.</v>
          </cell>
          <cell r="H68" t="str">
            <v>.</v>
          </cell>
          <cell r="I68" t="str">
            <v>.</v>
          </cell>
          <cell r="J68" t="str">
            <v>.</v>
          </cell>
          <cell r="K68" t="str">
            <v>.</v>
          </cell>
          <cell r="L68" t="str">
            <v>.</v>
          </cell>
          <cell r="M68" t="str">
            <v>.</v>
          </cell>
          <cell r="N68" t="str">
            <v>.</v>
          </cell>
          <cell r="O68" t="str">
            <v>.</v>
          </cell>
          <cell r="P68" t="str">
            <v>.</v>
          </cell>
          <cell r="Q68" t="str">
            <v>.</v>
          </cell>
          <cell r="R68" t="str">
            <v>.</v>
          </cell>
          <cell r="S68" t="str">
            <v>.</v>
          </cell>
        </row>
        <row r="69">
          <cell r="B69">
            <v>0.2</v>
          </cell>
          <cell r="C69">
            <v>-0.6</v>
          </cell>
          <cell r="D69">
            <v>0.5</v>
          </cell>
          <cell r="E69">
            <v>-0.6</v>
          </cell>
          <cell r="F69">
            <v>1</v>
          </cell>
          <cell r="G69">
            <v>-0.2</v>
          </cell>
          <cell r="H69">
            <v>0.5</v>
          </cell>
          <cell r="I69">
            <v>-1.8</v>
          </cell>
          <cell r="J69">
            <v>1.2</v>
          </cell>
          <cell r="K69">
            <v>0.1</v>
          </cell>
          <cell r="L69">
            <v>1.7</v>
          </cell>
          <cell r="M69">
            <v>-1.4</v>
          </cell>
          <cell r="N69">
            <v>1.2</v>
          </cell>
          <cell r="O69">
            <v>-2.2000000000000002</v>
          </cell>
          <cell r="P69">
            <v>-999666</v>
          </cell>
          <cell r="Q69">
            <v>-12.8</v>
          </cell>
          <cell r="R69">
            <v>-999666</v>
          </cell>
          <cell r="S69">
            <v>-13.4</v>
          </cell>
        </row>
        <row r="70">
          <cell r="B70">
            <v>21.1</v>
          </cell>
          <cell r="C70">
            <v>23</v>
          </cell>
          <cell r="D70">
            <v>23.6</v>
          </cell>
          <cell r="E70">
            <v>25.4</v>
          </cell>
          <cell r="F70">
            <v>28.2</v>
          </cell>
          <cell r="G70">
            <v>30.6</v>
          </cell>
          <cell r="H70">
            <v>32.700000000000003</v>
          </cell>
          <cell r="I70">
            <v>35.9</v>
          </cell>
          <cell r="J70">
            <v>40.9</v>
          </cell>
          <cell r="K70">
            <v>44.4</v>
          </cell>
          <cell r="L70">
            <v>43.6</v>
          </cell>
          <cell r="M70">
            <v>47.1</v>
          </cell>
          <cell r="N70">
            <v>54.3</v>
          </cell>
          <cell r="O70">
            <v>58.1</v>
          </cell>
          <cell r="P70">
            <v>32.200000000000003</v>
          </cell>
          <cell r="Q70">
            <v>35.6</v>
          </cell>
          <cell r="R70">
            <v>31.3</v>
          </cell>
          <cell r="S70">
            <v>35.9</v>
          </cell>
        </row>
        <row r="71">
          <cell r="B71">
            <v>86.6</v>
          </cell>
          <cell r="C71">
            <v>89</v>
          </cell>
          <cell r="D71">
            <v>87.6</v>
          </cell>
          <cell r="E71">
            <v>90.6</v>
          </cell>
          <cell r="F71">
            <v>95.1</v>
          </cell>
          <cell r="G71">
            <v>99.6</v>
          </cell>
          <cell r="H71">
            <v>120.5</v>
          </cell>
          <cell r="I71">
            <v>128.6</v>
          </cell>
          <cell r="J71">
            <v>158</v>
          </cell>
          <cell r="K71">
            <v>167.2</v>
          </cell>
          <cell r="L71">
            <v>171</v>
          </cell>
          <cell r="M71">
            <v>185.7</v>
          </cell>
          <cell r="N71">
            <v>220.3</v>
          </cell>
          <cell r="O71">
            <v>227.7</v>
          </cell>
          <cell r="P71">
            <v>157.19999999999999</v>
          </cell>
          <cell r="Q71">
            <v>168.9</v>
          </cell>
          <cell r="R71">
            <v>168.1</v>
          </cell>
          <cell r="S71">
            <v>177.7</v>
          </cell>
        </row>
        <row r="72">
          <cell r="B72">
            <v>210.2</v>
          </cell>
          <cell r="C72">
            <v>226</v>
          </cell>
          <cell r="D72">
            <v>204.1</v>
          </cell>
          <cell r="E72">
            <v>218.6</v>
          </cell>
          <cell r="F72">
            <v>221.2</v>
          </cell>
          <cell r="G72">
            <v>238.7</v>
          </cell>
          <cell r="H72">
            <v>310.10000000000002</v>
          </cell>
          <cell r="I72">
            <v>322.10000000000002</v>
          </cell>
          <cell r="J72">
            <v>430.9</v>
          </cell>
          <cell r="K72">
            <v>451.7</v>
          </cell>
          <cell r="L72">
            <v>509.9</v>
          </cell>
          <cell r="M72">
            <v>528.79999999999995</v>
          </cell>
          <cell r="N72">
            <v>573.4</v>
          </cell>
          <cell r="O72">
            <v>588</v>
          </cell>
          <cell r="P72">
            <v>482.7</v>
          </cell>
          <cell r="Q72">
            <v>527.9</v>
          </cell>
          <cell r="R72">
            <v>505.8</v>
          </cell>
          <cell r="S72">
            <v>546.20000000000005</v>
          </cell>
        </row>
        <row r="73">
          <cell r="B73">
            <v>688.6</v>
          </cell>
          <cell r="C73">
            <v>1241.9000000000001</v>
          </cell>
          <cell r="D73">
            <v>664.8</v>
          </cell>
          <cell r="E73">
            <v>1249.4000000000001</v>
          </cell>
          <cell r="F73">
            <v>683.3</v>
          </cell>
          <cell r="G73">
            <v>1437.4</v>
          </cell>
          <cell r="H73">
            <v>896.3</v>
          </cell>
          <cell r="I73">
            <v>1938.7</v>
          </cell>
          <cell r="J73">
            <v>1307.8</v>
          </cell>
          <cell r="K73">
            <v>2766.5</v>
          </cell>
          <cell r="L73">
            <v>1430.1</v>
          </cell>
          <cell r="M73">
            <v>3120.9</v>
          </cell>
          <cell r="N73">
            <v>1898.7</v>
          </cell>
          <cell r="O73">
            <v>3985.7</v>
          </cell>
          <cell r="P73">
            <v>1864.1</v>
          </cell>
          <cell r="Q73">
            <v>3716.4</v>
          </cell>
          <cell r="R73">
            <v>1871.8</v>
          </cell>
          <cell r="S73">
            <v>4024.8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queryTables/queryTable1.xml><?xml version="1.0" encoding="utf-8"?>
<queryTable xmlns="http://schemas.openxmlformats.org/spreadsheetml/2006/main" name="1984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985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986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987" connectionId="4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988" connectionId="5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zoomScale="125" zoomScaleNormal="125" zoomScalePageLayoutView="125" workbookViewId="0">
      <selection activeCell="D5" sqref="D5:H6"/>
    </sheetView>
  </sheetViews>
  <sheetFormatPr baseColWidth="10" defaultRowHeight="13" x14ac:dyDescent="0"/>
  <cols>
    <col min="1" max="3" width="10.83203125" style="71"/>
    <col min="4" max="4" width="21.6640625" style="71" bestFit="1" customWidth="1"/>
    <col min="5" max="8" width="21.6640625" style="71" customWidth="1"/>
    <col min="9" max="11" width="10.83203125" style="71"/>
    <col min="12" max="16" width="13.5" style="71" customWidth="1"/>
    <col min="17" max="17" width="10.83203125" style="71"/>
    <col min="18" max="18" width="16.6640625" style="71" customWidth="1"/>
    <col min="19" max="20" width="14.33203125" style="71" customWidth="1"/>
    <col min="21" max="16384" width="10.83203125" style="71"/>
  </cols>
  <sheetData>
    <row r="1" spans="2:24">
      <c r="C1" s="71" t="s">
        <v>1088</v>
      </c>
    </row>
    <row r="2" spans="2:24">
      <c r="B2" s="71" t="s">
        <v>1086</v>
      </c>
      <c r="C2" s="72" t="s">
        <v>1087</v>
      </c>
    </row>
    <row r="3" spans="2:24">
      <c r="B3" s="71" t="s">
        <v>1089</v>
      </c>
      <c r="C3" s="72" t="s">
        <v>1090</v>
      </c>
    </row>
    <row r="5" spans="2:24">
      <c r="D5" s="85" t="s">
        <v>1110</v>
      </c>
      <c r="E5" s="86"/>
      <c r="F5" s="86"/>
      <c r="G5" s="86"/>
      <c r="H5" s="86"/>
      <c r="L5" s="85" t="s">
        <v>1092</v>
      </c>
      <c r="M5" s="85"/>
      <c r="N5" s="85"/>
      <c r="O5" s="85"/>
      <c r="P5" s="85"/>
    </row>
    <row r="6" spans="2:24" s="73" customFormat="1" ht="29" customHeight="1">
      <c r="D6" s="87" t="s">
        <v>173</v>
      </c>
      <c r="E6" s="87" t="s">
        <v>174</v>
      </c>
      <c r="F6" s="87" t="s">
        <v>175</v>
      </c>
      <c r="G6" s="87" t="s">
        <v>176</v>
      </c>
      <c r="H6" s="87" t="s">
        <v>177</v>
      </c>
      <c r="I6" s="73" t="s">
        <v>1091</v>
      </c>
      <c r="J6" s="73" t="s">
        <v>1111</v>
      </c>
      <c r="L6" s="87" t="s">
        <v>173</v>
      </c>
      <c r="M6" s="87" t="s">
        <v>174</v>
      </c>
      <c r="N6" s="87" t="s">
        <v>175</v>
      </c>
      <c r="O6" s="87" t="s">
        <v>176</v>
      </c>
      <c r="P6" s="87" t="s">
        <v>177</v>
      </c>
      <c r="Q6" s="73" t="s">
        <v>1093</v>
      </c>
      <c r="R6" s="73" t="s">
        <v>1094</v>
      </c>
      <c r="S6" s="73" t="s">
        <v>1095</v>
      </c>
      <c r="T6" s="73" t="s">
        <v>1096</v>
      </c>
      <c r="U6" s="73" t="s">
        <v>1097</v>
      </c>
      <c r="V6" s="73" t="s">
        <v>1098</v>
      </c>
      <c r="W6" s="73" t="s">
        <v>1099</v>
      </c>
      <c r="X6" s="73" t="s">
        <v>1100</v>
      </c>
    </row>
    <row r="7" spans="2:24">
      <c r="C7" s="71">
        <v>1984</v>
      </c>
      <c r="D7" s="74">
        <f>'1984'!D30</f>
        <v>10894</v>
      </c>
      <c r="E7" s="74">
        <f>'1984'!E30</f>
        <v>14337</v>
      </c>
      <c r="F7" s="74">
        <f>'1984'!F30</f>
        <v>19469</v>
      </c>
      <c r="G7" s="74">
        <f>'1984'!G30</f>
        <v>26138</v>
      </c>
      <c r="H7" s="74">
        <f>'1984'!H30</f>
        <v>41825</v>
      </c>
      <c r="I7" s="75">
        <v>54.723999999999997</v>
      </c>
      <c r="J7" s="75">
        <f>I7/$I$39</f>
        <v>0.49394795512189832</v>
      </c>
      <c r="K7" s="71">
        <v>1984</v>
      </c>
      <c r="L7" s="74">
        <f>D7*$J7</f>
        <v>5381.0690230979599</v>
      </c>
      <c r="M7" s="74">
        <f t="shared" ref="M7:P22" si="0">E7*$J7</f>
        <v>7081.7318325826564</v>
      </c>
      <c r="N7" s="74">
        <f t="shared" si="0"/>
        <v>9616.6727382682384</v>
      </c>
      <c r="O7" s="74">
        <f t="shared" si="0"/>
        <v>12910.811650976178</v>
      </c>
      <c r="P7" s="74">
        <f t="shared" si="0"/>
        <v>20659.373222973398</v>
      </c>
      <c r="Q7" s="71">
        <v>2</v>
      </c>
      <c r="R7" s="74">
        <f>L7*Q7^0.5</f>
        <v>7609.9807925308769</v>
      </c>
      <c r="S7" s="74">
        <f>R7/Q7</f>
        <v>3804.9903962654384</v>
      </c>
      <c r="T7" s="74">
        <f>S7/$S$7*100</f>
        <v>100</v>
      </c>
      <c r="U7" s="76">
        <v>100</v>
      </c>
      <c r="V7" s="77">
        <v>17093</v>
      </c>
      <c r="W7" s="74">
        <f t="shared" ref="W7:W35" si="1">V7/J7</f>
        <v>34604.860335501799</v>
      </c>
      <c r="X7" s="78">
        <f>W7/$W$7*100</f>
        <v>100</v>
      </c>
    </row>
    <row r="8" spans="2:24">
      <c r="C8" s="71">
        <v>1985</v>
      </c>
      <c r="D8" s="74">
        <f>'1985'!D30</f>
        <v>11417</v>
      </c>
      <c r="E8" s="74">
        <f>'1985'!E30</f>
        <v>15092</v>
      </c>
      <c r="F8" s="74">
        <f>'1985'!F30</f>
        <v>20374</v>
      </c>
      <c r="G8" s="74">
        <f>'1985'!G30</f>
        <v>27760</v>
      </c>
      <c r="H8" s="74">
        <f>'1985'!H30</f>
        <v>45166</v>
      </c>
      <c r="I8" s="75">
        <v>56.661000000000001</v>
      </c>
      <c r="J8" s="75">
        <f t="shared" ref="J8:J39" si="2">I8/$I$39</f>
        <v>0.51143164032530308</v>
      </c>
      <c r="K8" s="71">
        <v>1985</v>
      </c>
      <c r="L8" s="74">
        <f t="shared" ref="L8:L39" si="3">D8*$J8</f>
        <v>5839.0150375939857</v>
      </c>
      <c r="M8" s="74">
        <f t="shared" si="0"/>
        <v>7718.5263157894742</v>
      </c>
      <c r="N8" s="74">
        <f t="shared" si="0"/>
        <v>10419.908239987724</v>
      </c>
      <c r="O8" s="74">
        <f t="shared" si="0"/>
        <v>14197.342335430414</v>
      </c>
      <c r="P8" s="74">
        <f t="shared" si="0"/>
        <v>23099.321466932641</v>
      </c>
      <c r="Q8" s="71">
        <v>2</v>
      </c>
      <c r="R8" s="74">
        <f t="shared" ref="R8:R36" si="4">L8*Q8^0.5</f>
        <v>8257.6142570658631</v>
      </c>
      <c r="S8" s="74">
        <f t="shared" ref="S8:S36" si="5">R8/Q8</f>
        <v>4128.8071285329315</v>
      </c>
      <c r="T8" s="74">
        <f t="shared" ref="T8:T36" si="6">S8/$S$7*100</f>
        <v>108.51031667741702</v>
      </c>
      <c r="U8" s="76">
        <v>103.31646000000001</v>
      </c>
      <c r="V8" s="77">
        <v>18225</v>
      </c>
      <c r="W8" s="74">
        <f t="shared" si="1"/>
        <v>35635.261026102606</v>
      </c>
      <c r="X8" s="78">
        <f t="shared" ref="X8:X36" si="7">W8/$W$7*100</f>
        <v>102.97761840565414</v>
      </c>
    </row>
    <row r="9" spans="2:24">
      <c r="C9" s="71">
        <v>1986</v>
      </c>
      <c r="D9" s="74">
        <f>'1986'!D30</f>
        <v>11477</v>
      </c>
      <c r="E9" s="74">
        <f>'1986'!E30</f>
        <v>14639</v>
      </c>
      <c r="F9" s="74">
        <f>'1986'!F30</f>
        <v>21088</v>
      </c>
      <c r="G9" s="74">
        <f>'1986'!G30</f>
        <v>28698</v>
      </c>
      <c r="H9" s="74">
        <f>'1986'!H30</f>
        <v>46242</v>
      </c>
      <c r="I9" s="75">
        <v>57.887</v>
      </c>
      <c r="J9" s="75">
        <f t="shared" si="2"/>
        <v>0.52249772089286839</v>
      </c>
      <c r="K9" s="71">
        <v>1986</v>
      </c>
      <c r="L9" s="74">
        <f t="shared" si="3"/>
        <v>5996.7063426874502</v>
      </c>
      <c r="M9" s="74">
        <f t="shared" si="0"/>
        <v>7648.8441361507003</v>
      </c>
      <c r="N9" s="74">
        <f t="shared" si="0"/>
        <v>11018.431938188809</v>
      </c>
      <c r="O9" s="74">
        <f t="shared" si="0"/>
        <v>14994.639594183536</v>
      </c>
      <c r="P9" s="74">
        <f t="shared" si="0"/>
        <v>24161.339609528019</v>
      </c>
      <c r="Q9" s="71">
        <v>1.9</v>
      </c>
      <c r="R9" s="74">
        <f t="shared" si="4"/>
        <v>8265.8892579572457</v>
      </c>
      <c r="S9" s="74">
        <f t="shared" si="5"/>
        <v>4350.4680305038137</v>
      </c>
      <c r="T9" s="74">
        <f t="shared" si="6"/>
        <v>114.33584785847965</v>
      </c>
      <c r="U9" s="76">
        <v>105.98066</v>
      </c>
      <c r="V9" s="77">
        <v>19071</v>
      </c>
      <c r="W9" s="74">
        <f t="shared" si="1"/>
        <v>36499.68074006254</v>
      </c>
      <c r="X9" s="78">
        <f t="shared" si="7"/>
        <v>105.47559038294054</v>
      </c>
    </row>
    <row r="10" spans="2:24">
      <c r="C10" s="71">
        <v>1987</v>
      </c>
      <c r="D10" s="74">
        <f>'1987'!D30</f>
        <v>10355</v>
      </c>
      <c r="E10" s="74">
        <f>'1987'!E30</f>
        <v>15686</v>
      </c>
      <c r="F10" s="74">
        <f>'1987'!F30</f>
        <v>21708</v>
      </c>
      <c r="G10" s="74">
        <f>'1987'!G30</f>
        <v>29603</v>
      </c>
      <c r="H10" s="74">
        <f>'1987'!H30</f>
        <v>46470</v>
      </c>
      <c r="I10" s="75">
        <v>59.65</v>
      </c>
      <c r="J10" s="75">
        <f t="shared" si="2"/>
        <v>0.53841085306302972</v>
      </c>
      <c r="K10" s="71">
        <v>1987</v>
      </c>
      <c r="L10" s="74">
        <f t="shared" si="3"/>
        <v>5575.2443834676724</v>
      </c>
      <c r="M10" s="74">
        <f t="shared" si="0"/>
        <v>8445.5126411466845</v>
      </c>
      <c r="N10" s="74">
        <f t="shared" si="0"/>
        <v>11687.822798292249</v>
      </c>
      <c r="O10" s="74">
        <f t="shared" si="0"/>
        <v>15938.576483224868</v>
      </c>
      <c r="P10" s="74">
        <f t="shared" si="0"/>
        <v>25019.952341838991</v>
      </c>
      <c r="Q10" s="71">
        <v>1.8</v>
      </c>
      <c r="R10" s="74">
        <f t="shared" si="4"/>
        <v>7479.9752595645723</v>
      </c>
      <c r="S10" s="74">
        <f t="shared" si="5"/>
        <v>4155.5418108692065</v>
      </c>
      <c r="T10" s="74">
        <f t="shared" si="6"/>
        <v>109.21293822312485</v>
      </c>
      <c r="U10" s="76">
        <v>108.67082000000001</v>
      </c>
      <c r="V10" s="77">
        <v>20055</v>
      </c>
      <c r="W10" s="74">
        <f t="shared" si="1"/>
        <v>37248.50620284996</v>
      </c>
      <c r="X10" s="78">
        <f t="shared" si="7"/>
        <v>107.63952185247226</v>
      </c>
    </row>
    <row r="11" spans="2:24">
      <c r="C11" s="71">
        <v>1988</v>
      </c>
      <c r="D11" s="74">
        <f>'1988'!D36</f>
        <v>10893</v>
      </c>
      <c r="E11" s="74">
        <f>'1988'!E36</f>
        <v>16880</v>
      </c>
      <c r="F11" s="74">
        <f>'1988'!F36</f>
        <v>23290</v>
      </c>
      <c r="G11" s="74">
        <f>'1988'!G36</f>
        <v>32084</v>
      </c>
      <c r="H11" s="74">
        <f>'1988'!H36</f>
        <v>48718</v>
      </c>
      <c r="I11" s="75">
        <v>61.973999999999997</v>
      </c>
      <c r="J11" s="75">
        <f t="shared" si="2"/>
        <v>0.55938766484037217</v>
      </c>
      <c r="K11" s="71">
        <v>1988</v>
      </c>
      <c r="L11" s="74">
        <f t="shared" si="3"/>
        <v>6093.4098331061741</v>
      </c>
      <c r="M11" s="74">
        <f t="shared" si="0"/>
        <v>9442.4637825054815</v>
      </c>
      <c r="N11" s="74">
        <f t="shared" si="0"/>
        <v>13028.138714132268</v>
      </c>
      <c r="O11" s="74">
        <f t="shared" si="0"/>
        <v>17947.393838738502</v>
      </c>
      <c r="P11" s="74">
        <f t="shared" si="0"/>
        <v>27252.248255693252</v>
      </c>
      <c r="Q11" s="71">
        <v>1.8</v>
      </c>
      <c r="R11" s="74">
        <f t="shared" si="4"/>
        <v>8175.167160954632</v>
      </c>
      <c r="S11" s="74">
        <f t="shared" si="5"/>
        <v>4541.7595338636847</v>
      </c>
      <c r="T11" s="74">
        <f t="shared" si="6"/>
        <v>119.36323251489355</v>
      </c>
      <c r="U11" s="76">
        <v>112.21442999999999</v>
      </c>
      <c r="V11" s="77">
        <v>21434</v>
      </c>
      <c r="W11" s="74">
        <f t="shared" si="1"/>
        <v>38316.897828121473</v>
      </c>
      <c r="X11" s="78">
        <f t="shared" si="7"/>
        <v>110.72692522562046</v>
      </c>
    </row>
    <row r="12" spans="2:24">
      <c r="C12" s="71">
        <v>1989</v>
      </c>
      <c r="D12" s="79">
        <f>'1989'!C42*'1989'!$B$42/'1989'!C2*10</f>
        <v>11847.838809034909</v>
      </c>
      <c r="E12" s="79">
        <f>'1989'!D42*'1989'!$B$42/'1989'!D2*10</f>
        <v>17256.808731307287</v>
      </c>
      <c r="F12" s="79">
        <f>'1989'!E42*'1989'!$B$42/'1989'!E2*10</f>
        <v>24064.423035197688</v>
      </c>
      <c r="G12" s="79">
        <f>'1989'!F42*'1989'!$B$42/'1989'!F2*10</f>
        <v>33631.967122297821</v>
      </c>
      <c r="H12" s="79">
        <f>'1989'!G42*'1989'!$B$42/'1989'!G2*10</f>
        <v>52213.753549939836</v>
      </c>
      <c r="I12" s="75">
        <v>64.641999999999996</v>
      </c>
      <c r="J12" s="75">
        <f t="shared" si="2"/>
        <v>0.58346947801677063</v>
      </c>
      <c r="K12" s="71">
        <v>1989</v>
      </c>
      <c r="L12" s="74">
        <f t="shared" si="3"/>
        <v>6912.8523255344353</v>
      </c>
      <c r="M12" s="74">
        <f t="shared" si="0"/>
        <v>10068.821182691112</v>
      </c>
      <c r="N12" s="74">
        <f t="shared" si="0"/>
        <v>14040.856347121546</v>
      </c>
      <c r="O12" s="74">
        <f t="shared" si="0"/>
        <v>19623.226301524301</v>
      </c>
      <c r="P12" s="74">
        <f t="shared" si="0"/>
        <v>30465.131529079699</v>
      </c>
      <c r="Q12" s="71">
        <v>1.8</v>
      </c>
      <c r="R12" s="74">
        <f t="shared" si="4"/>
        <v>9274.564630987501</v>
      </c>
      <c r="S12" s="74">
        <f t="shared" si="5"/>
        <v>5152.5359061041672</v>
      </c>
      <c r="T12" s="74">
        <f t="shared" si="6"/>
        <v>135.41521448152224</v>
      </c>
      <c r="U12" s="76">
        <v>115.25506</v>
      </c>
      <c r="V12" s="77">
        <v>22870</v>
      </c>
      <c r="W12" s="74">
        <f t="shared" si="1"/>
        <v>39196.566164413227</v>
      </c>
      <c r="X12" s="78">
        <f t="shared" si="7"/>
        <v>113.26896217581526</v>
      </c>
    </row>
    <row r="13" spans="2:24">
      <c r="C13" s="71">
        <v>1990</v>
      </c>
      <c r="D13" s="74">
        <f>'1990'!C41*'1990'!$B$41/'1990'!C1*10</f>
        <v>12573.790668348047</v>
      </c>
      <c r="E13" s="74">
        <f>'1990'!D41*'1990'!$B$41/'1990'!D1*10</f>
        <v>17541.023733892718</v>
      </c>
      <c r="F13" s="74">
        <f>'1990'!E41*'1990'!$B$41/'1990'!E1*10</f>
        <v>24265.506298740253</v>
      </c>
      <c r="G13" s="74">
        <f>'1990'!F41*'1990'!$B$41/'1990'!F1*10</f>
        <v>33639.81860660157</v>
      </c>
      <c r="H13" s="74">
        <f>'1990'!G41*'1990'!$B$41/'1990'!G1*10</f>
        <v>54498.756189451015</v>
      </c>
      <c r="I13" s="75">
        <v>67.44</v>
      </c>
      <c r="J13" s="75">
        <f t="shared" si="2"/>
        <v>0.60872469288467268</v>
      </c>
      <c r="K13" s="71">
        <v>1990</v>
      </c>
      <c r="L13" s="74">
        <f t="shared" si="3"/>
        <v>7653.9768629863283</v>
      </c>
      <c r="M13" s="74">
        <f t="shared" si="0"/>
        <v>10677.654285296599</v>
      </c>
      <c r="N13" s="74">
        <f t="shared" si="0"/>
        <v>14771.01286939175</v>
      </c>
      <c r="O13" s="74">
        <f t="shared" si="0"/>
        <v>20477.38824999964</v>
      </c>
      <c r="P13" s="74">
        <f t="shared" si="0"/>
        <v>33174.738624020225</v>
      </c>
      <c r="Q13" s="71">
        <v>1.8</v>
      </c>
      <c r="R13" s="74">
        <f t="shared" si="4"/>
        <v>10268.887538308814</v>
      </c>
      <c r="S13" s="74">
        <f t="shared" si="5"/>
        <v>5704.9375212826744</v>
      </c>
      <c r="T13" s="74">
        <f t="shared" si="6"/>
        <v>149.93303338904656</v>
      </c>
      <c r="U13" s="76">
        <v>116.15719</v>
      </c>
      <c r="V13" s="77">
        <v>23901</v>
      </c>
      <c r="W13" s="74">
        <f t="shared" si="1"/>
        <v>39264.055293594305</v>
      </c>
      <c r="X13" s="78">
        <f t="shared" si="7"/>
        <v>113.46399006648366</v>
      </c>
    </row>
    <row r="14" spans="2:24">
      <c r="C14" s="71">
        <v>1991</v>
      </c>
      <c r="D14" s="74">
        <f>'1991'!C41*'1991'!$B$41/'1991'!C1*10</f>
        <v>13235.300829504087</v>
      </c>
      <c r="E14" s="74">
        <f>'1991'!D41*'1991'!$B$41/'1991'!D1*10</f>
        <v>18602.007619047621</v>
      </c>
      <c r="F14" s="74">
        <f>'1991'!E41*'1991'!$B$41/'1991'!E1*10</f>
        <v>25752.200083169962</v>
      </c>
      <c r="G14" s="74">
        <f>'1991'!F41*'1991'!$B$41/'1991'!F1*10</f>
        <v>35577.131693370655</v>
      </c>
      <c r="H14" s="74">
        <f>'1991'!G41*'1991'!$B$41/'1991'!G1*10</f>
        <v>56717.717950240483</v>
      </c>
      <c r="I14" s="75">
        <v>69.653000000000006</v>
      </c>
      <c r="J14" s="75">
        <f t="shared" si="2"/>
        <v>0.62869960014080828</v>
      </c>
      <c r="K14" s="71">
        <v>1991</v>
      </c>
      <c r="L14" s="74">
        <f t="shared" si="3"/>
        <v>8321.0283392525271</v>
      </c>
      <c r="M14" s="74">
        <f t="shared" si="0"/>
        <v>11695.074751911508</v>
      </c>
      <c r="N14" s="74">
        <f t="shared" si="0"/>
        <v>16190.397895035045</v>
      </c>
      <c r="O14" s="74">
        <f t="shared" si="0"/>
        <v>22367.328469779008</v>
      </c>
      <c r="P14" s="74">
        <f t="shared" si="0"/>
        <v>35658.406596215333</v>
      </c>
      <c r="Q14" s="71">
        <v>1.8</v>
      </c>
      <c r="R14" s="74">
        <f t="shared" si="4"/>
        <v>11163.831005562499</v>
      </c>
      <c r="S14" s="74">
        <f t="shared" si="5"/>
        <v>6202.1283364236106</v>
      </c>
      <c r="T14" s="74">
        <f t="shared" si="6"/>
        <v>162.99984206296395</v>
      </c>
      <c r="U14" s="76">
        <v>114.53466</v>
      </c>
      <c r="V14" s="77">
        <v>24352</v>
      </c>
      <c r="W14" s="74">
        <f t="shared" si="1"/>
        <v>38733.919974731878</v>
      </c>
      <c r="X14" s="78">
        <f t="shared" si="7"/>
        <v>111.93202226276289</v>
      </c>
    </row>
    <row r="15" spans="2:24">
      <c r="C15" s="71">
        <v>1992</v>
      </c>
      <c r="D15" s="74">
        <f>'1992'!C41*'1992'!$B$41/'1992'!C1*10</f>
        <v>12272.676178875936</v>
      </c>
      <c r="E15" s="74">
        <f>'1992'!D41*'1992'!$B$41/'1992'!D1*10</f>
        <v>18814.364330767898</v>
      </c>
      <c r="F15" s="74">
        <f>'1992'!E41*'1992'!$B$41/'1992'!E1*10</f>
        <v>25978.734594688423</v>
      </c>
      <c r="G15" s="74">
        <f>'1992'!F41*'1992'!$B$41/'1992'!F1*10</f>
        <v>35253.883292810002</v>
      </c>
      <c r="H15" s="74">
        <f>'1992'!G41*'1992'!$B$41/'1992'!G1*10</f>
        <v>56928.369044181345</v>
      </c>
      <c r="I15" s="75">
        <v>71.494</v>
      </c>
      <c r="J15" s="75">
        <f t="shared" si="2"/>
        <v>0.64531677332587167</v>
      </c>
      <c r="K15" s="71">
        <v>1992</v>
      </c>
      <c r="L15" s="74">
        <f t="shared" si="3"/>
        <v>7919.7637918255068</v>
      </c>
      <c r="M15" s="74">
        <f t="shared" si="0"/>
        <v>12141.224882108512</v>
      </c>
      <c r="N15" s="74">
        <f t="shared" si="0"/>
        <v>16764.513183733528</v>
      </c>
      <c r="O15" s="74">
        <f t="shared" si="0"/>
        <v>22749.922213723006</v>
      </c>
      <c r="P15" s="74">
        <f t="shared" si="0"/>
        <v>36736.831422295545</v>
      </c>
      <c r="Q15" s="71">
        <v>1.8</v>
      </c>
      <c r="R15" s="74">
        <f t="shared" si="4"/>
        <v>10625.478122557995</v>
      </c>
      <c r="S15" s="74">
        <f t="shared" si="5"/>
        <v>5903.0434014211087</v>
      </c>
      <c r="T15" s="74">
        <f t="shared" si="6"/>
        <v>155.13950855736428</v>
      </c>
      <c r="U15" s="76">
        <v>117.03985</v>
      </c>
      <c r="V15" s="77">
        <v>25452</v>
      </c>
      <c r="W15" s="74">
        <f t="shared" si="1"/>
        <v>39441.094749209726</v>
      </c>
      <c r="X15" s="78">
        <f t="shared" si="7"/>
        <v>113.97559292775512</v>
      </c>
    </row>
    <row r="16" spans="2:24">
      <c r="C16" s="71">
        <v>1993</v>
      </c>
      <c r="D16" s="74">
        <f>'1993'!C41*'1993'!$B$41/'1993'!C1*10</f>
        <v>13543.654286381689</v>
      </c>
      <c r="E16" s="74">
        <f>'1993'!D41*'1993'!$B$41/'1993'!D1*10</f>
        <v>19191.075381568218</v>
      </c>
      <c r="F16" s="74">
        <f>'1993'!E41*'1993'!$B$41/'1993'!E1*10</f>
        <v>25958.431518825037</v>
      </c>
      <c r="G16" s="74">
        <f>'1993'!F41*'1993'!$B$41/'1993'!F1*10</f>
        <v>36428.72180100315</v>
      </c>
      <c r="H16" s="74">
        <f>'1993'!G41*'1993'!$B$41/'1993'!G1*10</f>
        <v>58399.141095731073</v>
      </c>
      <c r="I16" s="75">
        <v>73.278999999999996</v>
      </c>
      <c r="J16" s="75">
        <f t="shared" si="2"/>
        <v>0.66142848116690278</v>
      </c>
      <c r="K16" s="71">
        <v>1993</v>
      </c>
      <c r="L16" s="74">
        <f t="shared" si="3"/>
        <v>8958.1586840910531</v>
      </c>
      <c r="M16" s="74">
        <f t="shared" si="0"/>
        <v>12693.523841590206</v>
      </c>
      <c r="N16" s="74">
        <f t="shared" si="0"/>
        <v>17169.6459329715</v>
      </c>
      <c r="O16" s="74">
        <f t="shared" si="0"/>
        <v>24094.994131689153</v>
      </c>
      <c r="P16" s="74">
        <f t="shared" si="0"/>
        <v>38626.855196401055</v>
      </c>
      <c r="Q16" s="71">
        <v>1.9</v>
      </c>
      <c r="R16" s="74">
        <f t="shared" si="4"/>
        <v>12347.969603047146</v>
      </c>
      <c r="S16" s="74">
        <f t="shared" si="5"/>
        <v>6498.931370024814</v>
      </c>
      <c r="T16" s="74">
        <f t="shared" si="6"/>
        <v>170.80020428969945</v>
      </c>
      <c r="U16" s="76">
        <v>118.70132</v>
      </c>
      <c r="V16" s="77">
        <v>26428</v>
      </c>
      <c r="W16" s="74">
        <f t="shared" si="1"/>
        <v>39955.944977415093</v>
      </c>
      <c r="X16" s="78">
        <f t="shared" si="7"/>
        <v>115.46339037358723</v>
      </c>
    </row>
    <row r="17" spans="3:24">
      <c r="C17" s="71">
        <v>1994</v>
      </c>
      <c r="D17" s="74">
        <f>'1994'!C41*'1994'!$B$41/'1994'!C1*10</f>
        <v>13716.988394471337</v>
      </c>
      <c r="E17" s="74">
        <f>'1994'!D41*'1994'!$B$41/'1994'!D1*10</f>
        <v>20405.541748925792</v>
      </c>
      <c r="F17" s="74">
        <f>'1994'!E41*'1994'!$B$41/'1994'!E1*10</f>
        <v>28176.771790992672</v>
      </c>
      <c r="G17" s="74">
        <f>'1994'!F41*'1994'!$B$41/'1994'!F1*10</f>
        <v>38465.752341069034</v>
      </c>
      <c r="H17" s="74">
        <f>'1994'!G41*'1994'!$B$41/'1994'!G1*10</f>
        <v>60008.284819668326</v>
      </c>
      <c r="I17" s="75">
        <v>74.802999999999997</v>
      </c>
      <c r="J17" s="75">
        <f t="shared" si="2"/>
        <v>0.67518435945806887</v>
      </c>
      <c r="K17" s="71">
        <v>1994</v>
      </c>
      <c r="L17" s="74">
        <f t="shared" si="3"/>
        <v>9261.4960228148939</v>
      </c>
      <c r="M17" s="74">
        <f t="shared" si="0"/>
        <v>13777.502635143344</v>
      </c>
      <c r="N17" s="74">
        <f t="shared" si="0"/>
        <v>19024.515613297572</v>
      </c>
      <c r="O17" s="74">
        <f t="shared" si="0"/>
        <v>25971.47435547741</v>
      </c>
      <c r="P17" s="74">
        <f t="shared" si="0"/>
        <v>40516.655348145119</v>
      </c>
      <c r="Q17" s="71">
        <v>1.8</v>
      </c>
      <c r="R17" s="74">
        <f t="shared" si="4"/>
        <v>12425.600808214827</v>
      </c>
      <c r="S17" s="74">
        <f t="shared" si="5"/>
        <v>6903.1115601193487</v>
      </c>
      <c r="T17" s="74">
        <f t="shared" si="6"/>
        <v>181.42257512383441</v>
      </c>
      <c r="U17" s="76">
        <v>122.0048</v>
      </c>
      <c r="V17" s="77">
        <v>27742</v>
      </c>
      <c r="W17" s="74">
        <f t="shared" si="1"/>
        <v>41088.037084074174</v>
      </c>
      <c r="X17" s="78">
        <f t="shared" si="7"/>
        <v>118.73487332622221</v>
      </c>
    </row>
    <row r="18" spans="3:24">
      <c r="C18" s="71">
        <v>1995</v>
      </c>
      <c r="D18" s="74">
        <f>'1995'!C41*'1995'!$B$41/'1995'!C1*10</f>
        <v>14389.733165286279</v>
      </c>
      <c r="E18" s="74">
        <f>'1995'!D41*'1995'!$B$41/'1995'!D1*10</f>
        <v>21633.541586768933</v>
      </c>
      <c r="F18" s="74">
        <f>'1995'!E41*'1995'!$B$41/'1995'!E1*10</f>
        <v>28567.774342381206</v>
      </c>
      <c r="G18" s="74">
        <f>'1995'!F41*'1995'!$B$41/'1995'!F1*10</f>
        <v>38636.174465280688</v>
      </c>
      <c r="H18" s="74">
        <f>'1995'!G41*'1995'!$B$41/'1995'!G1*10</f>
        <v>61626.300029895363</v>
      </c>
      <c r="I18" s="75">
        <v>76.355999999999995</v>
      </c>
      <c r="J18" s="75">
        <f t="shared" si="2"/>
        <v>0.68920199658810888</v>
      </c>
      <c r="K18" s="71">
        <v>1995</v>
      </c>
      <c r="L18" s="74">
        <f t="shared" si="3"/>
        <v>9917.4328278854318</v>
      </c>
      <c r="M18" s="74">
        <f t="shared" si="0"/>
        <v>14909.880054873034</v>
      </c>
      <c r="N18" s="74">
        <f t="shared" si="0"/>
        <v>19688.967114847677</v>
      </c>
      <c r="O18" s="74">
        <f t="shared" si="0"/>
        <v>26628.12858199796</v>
      </c>
      <c r="P18" s="74">
        <f t="shared" si="0"/>
        <v>42472.969022941717</v>
      </c>
      <c r="Q18" s="71">
        <v>1.8</v>
      </c>
      <c r="R18" s="74">
        <f t="shared" si="4"/>
        <v>13305.63237926388</v>
      </c>
      <c r="S18" s="74">
        <f t="shared" si="5"/>
        <v>7392.0179884799327</v>
      </c>
      <c r="T18" s="74">
        <f t="shared" si="6"/>
        <v>194.27165954834283</v>
      </c>
      <c r="U18" s="76">
        <v>123.85124999999999</v>
      </c>
      <c r="V18" s="77">
        <v>28749</v>
      </c>
      <c r="W18" s="74">
        <f t="shared" si="1"/>
        <v>41713.460121012104</v>
      </c>
      <c r="X18" s="78">
        <f t="shared" si="7"/>
        <v>120.54220047875023</v>
      </c>
    </row>
    <row r="19" spans="3:24">
      <c r="C19" s="71">
        <v>1996</v>
      </c>
      <c r="D19" s="74">
        <f>'1996'!C41*'1996'!$B$41/'1996'!C1*10</f>
        <v>15761.872475895945</v>
      </c>
      <c r="E19" s="74">
        <f>'1996'!D41*'1996'!$B$41/'1996'!D1*10</f>
        <v>22622.119697428141</v>
      </c>
      <c r="F19" s="74">
        <f>'1996'!E41*'1996'!$B$41/'1996'!E1*10</f>
        <v>30230.885048426153</v>
      </c>
      <c r="G19" s="74">
        <f>'1996'!F41*'1996'!$B$41/'1996'!F1*10</f>
        <v>41686.829321398334</v>
      </c>
      <c r="H19" s="74">
        <f>'1996'!G41*'1996'!$B$41/'1996'!G1*10</f>
        <v>66316.032127543935</v>
      </c>
      <c r="I19" s="75">
        <v>77.980999999999995</v>
      </c>
      <c r="J19" s="75">
        <f t="shared" si="2"/>
        <v>0.70386951773190476</v>
      </c>
      <c r="K19" s="71">
        <v>1996</v>
      </c>
      <c r="L19" s="74">
        <f t="shared" si="3"/>
        <v>11094.301578160663</v>
      </c>
      <c r="M19" s="74">
        <f t="shared" si="0"/>
        <v>15923.020481502168</v>
      </c>
      <c r="N19" s="74">
        <f t="shared" si="0"/>
        <v>21278.598479644366</v>
      </c>
      <c r="O19" s="74">
        <f t="shared" si="0"/>
        <v>29342.088450224874</v>
      </c>
      <c r="P19" s="74">
        <f t="shared" si="0"/>
        <v>46677.833551507851</v>
      </c>
      <c r="Q19" s="71">
        <v>1.8</v>
      </c>
      <c r="R19" s="74">
        <f t="shared" si="4"/>
        <v>14884.567494990262</v>
      </c>
      <c r="S19" s="74">
        <f t="shared" si="5"/>
        <v>8269.204163883478</v>
      </c>
      <c r="T19" s="74">
        <f t="shared" si="6"/>
        <v>217.32523088624936</v>
      </c>
      <c r="U19" s="76">
        <v>127.06062</v>
      </c>
      <c r="V19" s="77">
        <v>30033</v>
      </c>
      <c r="W19" s="74">
        <f t="shared" si="1"/>
        <v>42668.41970479989</v>
      </c>
      <c r="X19" s="78">
        <f t="shared" si="7"/>
        <v>123.30181162738441</v>
      </c>
    </row>
    <row r="20" spans="3:24">
      <c r="C20" s="71">
        <v>1997</v>
      </c>
      <c r="D20" s="74">
        <f>'1997'!C41*'1997'!$B$41/'1997'!C1*10</f>
        <v>15768.822385861564</v>
      </c>
      <c r="E20" s="74">
        <f>'1997'!D41*'1997'!$B$41/'1997'!D1*10</f>
        <v>23264.699652879921</v>
      </c>
      <c r="F20" s="74">
        <f>'1997'!E41*'1997'!$B$41/'1997'!E1*10</f>
        <v>31137.073773385098</v>
      </c>
      <c r="G20" s="74">
        <f>'1997'!F41*'1997'!$B$41/'1997'!F1*10</f>
        <v>42415.832548835024</v>
      </c>
      <c r="H20" s="74">
        <f>'1997'!G41*'1997'!$B$41/'1997'!G1*10</f>
        <v>66284.67958883995</v>
      </c>
      <c r="I20" s="75">
        <v>79.326999999999998</v>
      </c>
      <c r="J20" s="75">
        <f t="shared" si="2"/>
        <v>0.7160187383223966</v>
      </c>
      <c r="K20" s="71">
        <v>1997</v>
      </c>
      <c r="L20" s="74">
        <f t="shared" si="3"/>
        <v>11290.772309554561</v>
      </c>
      <c r="M20" s="74">
        <f t="shared" si="0"/>
        <v>16657.960892904579</v>
      </c>
      <c r="N20" s="74">
        <f t="shared" si="0"/>
        <v>22294.728278270584</v>
      </c>
      <c r="O20" s="74">
        <f t="shared" si="0"/>
        <v>30370.530906510896</v>
      </c>
      <c r="P20" s="74">
        <f t="shared" si="0"/>
        <v>47461.072649305497</v>
      </c>
      <c r="Q20" s="71">
        <v>1.8</v>
      </c>
      <c r="R20" s="74">
        <f t="shared" si="4"/>
        <v>15148.160641581779</v>
      </c>
      <c r="S20" s="74">
        <f t="shared" si="5"/>
        <v>8415.6448008787665</v>
      </c>
      <c r="T20" s="74">
        <f t="shared" si="6"/>
        <v>221.17387757768432</v>
      </c>
      <c r="U20" s="76">
        <v>131.18510000000001</v>
      </c>
      <c r="V20" s="77">
        <v>31538</v>
      </c>
      <c r="W20" s="74">
        <f t="shared" si="1"/>
        <v>44046.333303919222</v>
      </c>
      <c r="X20" s="78">
        <f t="shared" si="7"/>
        <v>127.28366153447882</v>
      </c>
    </row>
    <row r="21" spans="3:24">
      <c r="C21" s="71">
        <v>1998</v>
      </c>
      <c r="D21" s="74">
        <f>'1998'!C26*'1998'!$B$26/'1998'!C1*10</f>
        <v>16340.234537003935</v>
      </c>
      <c r="E21" s="74">
        <f>'1998'!D26*'1998'!$B$26/'1998'!D1*10</f>
        <v>23239.416082670148</v>
      </c>
      <c r="F21" s="74">
        <f>'1998'!E26*'1998'!$B$26/'1998'!E1*10</f>
        <v>30774.803329369803</v>
      </c>
      <c r="G21" s="74">
        <f>'1998'!F26*'1998'!$B$26/'1998'!F1*10</f>
        <v>43058.327783063753</v>
      </c>
      <c r="H21" s="74">
        <f>'1998'!G26*'1998'!$B$26/'1998'!G1*10</f>
        <v>69627.275444839863</v>
      </c>
      <c r="I21" s="75">
        <v>79.935000000000002</v>
      </c>
      <c r="J21" s="75">
        <f t="shared" si="2"/>
        <v>0.72150664777189077</v>
      </c>
      <c r="K21" s="71">
        <v>1998</v>
      </c>
      <c r="L21" s="74">
        <f t="shared" si="3"/>
        <v>11789.587844600183</v>
      </c>
      <c r="M21" s="74">
        <f t="shared" si="0"/>
        <v>16767.393193983506</v>
      </c>
      <c r="N21" s="74">
        <f t="shared" si="0"/>
        <v>22204.225186012831</v>
      </c>
      <c r="O21" s="74">
        <f t="shared" si="0"/>
        <v>31066.869737421599</v>
      </c>
      <c r="P21" s="74">
        <f t="shared" si="0"/>
        <v>50236.542099696497</v>
      </c>
      <c r="Q21" s="71">
        <v>1.7</v>
      </c>
      <c r="R21" s="74">
        <f t="shared" si="4"/>
        <v>15371.741886573083</v>
      </c>
      <c r="S21" s="74">
        <f t="shared" si="5"/>
        <v>9042.2011097488721</v>
      </c>
      <c r="T21" s="74">
        <f t="shared" si="6"/>
        <v>237.64057640260293</v>
      </c>
      <c r="U21" s="76">
        <v>135.43613999999999</v>
      </c>
      <c r="V21" s="77">
        <v>32913</v>
      </c>
      <c r="W21" s="74">
        <f t="shared" si="1"/>
        <v>45617.043310189525</v>
      </c>
      <c r="X21" s="78">
        <f t="shared" si="7"/>
        <v>131.82264822895448</v>
      </c>
    </row>
    <row r="22" spans="3:24">
      <c r="C22" s="71">
        <v>1999</v>
      </c>
      <c r="D22" s="74">
        <f>'1999'!C26*'1999'!$B$26/'1999'!C1*10</f>
        <v>16436.186300361809</v>
      </c>
      <c r="E22" s="74">
        <f>'1999'!D26*'1999'!$B$26/'1999'!D1*10</f>
        <v>24491.512323405295</v>
      </c>
      <c r="F22" s="74">
        <f>'1999'!E26*'1999'!$B$26/'1999'!E1*10</f>
        <v>32628.982733284349</v>
      </c>
      <c r="G22" s="74">
        <f>'1999'!F26*'1999'!$B$26/'1999'!F1*10</f>
        <v>45346.673398200845</v>
      </c>
      <c r="H22" s="74">
        <f>'1999'!G26*'1999'!$B$26/'1999'!G1*10</f>
        <v>74200.543365319973</v>
      </c>
      <c r="I22" s="75">
        <v>81.11</v>
      </c>
      <c r="J22" s="75">
        <f t="shared" si="2"/>
        <v>0.73211239382971227</v>
      </c>
      <c r="K22" s="71">
        <v>1999</v>
      </c>
      <c r="L22" s="74">
        <f t="shared" si="3"/>
        <v>12033.135697789006</v>
      </c>
      <c r="M22" s="74">
        <f t="shared" si="0"/>
        <v>17930.539715598148</v>
      </c>
      <c r="N22" s="74">
        <f t="shared" si="0"/>
        <v>23888.082657093153</v>
      </c>
      <c r="O22" s="74">
        <f t="shared" si="0"/>
        <v>33198.861613770954</v>
      </c>
      <c r="P22" s="74">
        <f t="shared" si="0"/>
        <v>54323.137426649781</v>
      </c>
      <c r="Q22" s="71">
        <v>1.8</v>
      </c>
      <c r="R22" s="74">
        <f t="shared" si="4"/>
        <v>16144.145641641351</v>
      </c>
      <c r="S22" s="74">
        <f t="shared" si="5"/>
        <v>8968.969800911862</v>
      </c>
      <c r="T22" s="74">
        <f t="shared" si="6"/>
        <v>235.71596421675122</v>
      </c>
      <c r="U22" s="76">
        <v>140.17069000000001</v>
      </c>
      <c r="V22" s="77">
        <v>34585</v>
      </c>
      <c r="W22" s="74">
        <f t="shared" si="1"/>
        <v>47240.014363210459</v>
      </c>
      <c r="X22" s="78">
        <f t="shared" si="7"/>
        <v>136.51265719672915</v>
      </c>
    </row>
    <row r="23" spans="3:24">
      <c r="C23" s="71">
        <v>2000</v>
      </c>
      <c r="D23" s="74">
        <f>'2000'!C26*'2000'!$B$26/'2000'!C1*10</f>
        <v>17664.678202606345</v>
      </c>
      <c r="E23" s="74">
        <f>'2000'!D26*'2000'!$B$26/'2000'!D1*10</f>
        <v>26160.703412717899</v>
      </c>
      <c r="F23" s="74">
        <f>'2000'!E26*'2000'!$B$26/'2000'!E1*10</f>
        <v>34092.374462860651</v>
      </c>
      <c r="G23" s="74">
        <f>'2000'!F26*'2000'!$B$26/'2000'!F1*10</f>
        <v>46004.832033409075</v>
      </c>
      <c r="H23" s="74">
        <f>'2000'!G26*'2000'!$B$26/'2000'!G1*10</f>
        <v>74188.124195821336</v>
      </c>
      <c r="I23" s="75">
        <v>83.132000000000005</v>
      </c>
      <c r="J23" s="75">
        <f t="shared" si="2"/>
        <v>0.75036330321602329</v>
      </c>
      <c r="K23" s="71">
        <v>2000</v>
      </c>
      <c r="L23" s="74">
        <f t="shared" si="3"/>
        <v>13254.926286355781</v>
      </c>
      <c r="M23" s="74">
        <f t="shared" ref="M23:M39" si="8">E23*$J23</f>
        <v>19630.031827221697</v>
      </c>
      <c r="N23" s="74">
        <f t="shared" ref="N23:N39" si="9">F23*$J23</f>
        <v>25581.666716429714</v>
      </c>
      <c r="O23" s="74">
        <f t="shared" ref="O23:O39" si="10">G23*$J23</f>
        <v>34520.337728487153</v>
      </c>
      <c r="P23" s="74">
        <f t="shared" ref="P23:P39" si="11">H23*$J23</f>
        <v>55668.045930977081</v>
      </c>
      <c r="Q23" s="71">
        <v>1.8</v>
      </c>
      <c r="R23" s="74">
        <f t="shared" si="4"/>
        <v>17783.349727824221</v>
      </c>
      <c r="S23" s="74">
        <f t="shared" si="5"/>
        <v>9879.6387376801231</v>
      </c>
      <c r="T23" s="74">
        <f t="shared" si="6"/>
        <v>259.6495052228488</v>
      </c>
      <c r="U23" s="76">
        <v>144.32113000000001</v>
      </c>
      <c r="V23" s="77">
        <v>36419</v>
      </c>
      <c r="W23" s="74">
        <f t="shared" si="1"/>
        <v>48535.156028965976</v>
      </c>
      <c r="X23" s="78">
        <f t="shared" si="7"/>
        <v>140.25531546264563</v>
      </c>
    </row>
    <row r="24" spans="3:24">
      <c r="C24" s="71">
        <v>2001</v>
      </c>
      <c r="D24" s="74">
        <f>'2001'!C26*'2001'!$B$26/'2001'!C1*10</f>
        <v>18358.981597516227</v>
      </c>
      <c r="E24" s="74">
        <f>'2001'!D26*'2001'!$B$26/'2001'!D1*10</f>
        <v>25771.250746436821</v>
      </c>
      <c r="F24" s="74">
        <f>'2001'!E26*'2001'!$B$26/'2001'!E1*10</f>
        <v>34643.77975653742</v>
      </c>
      <c r="G24" s="74">
        <f>'2001'!F26*'2001'!$B$26/'2001'!F1*10</f>
        <v>47319.737168291169</v>
      </c>
      <c r="H24" s="74">
        <f>'2001'!G26*'2001'!$B$26/'2001'!G1*10</f>
        <v>75198.70188466947</v>
      </c>
      <c r="I24" s="75">
        <v>84.736000000000004</v>
      </c>
      <c r="J24" s="75">
        <f t="shared" si="2"/>
        <v>0.764841274855807</v>
      </c>
      <c r="K24" s="71">
        <v>2001</v>
      </c>
      <c r="L24" s="74">
        <f t="shared" si="3"/>
        <v>14041.706890098612</v>
      </c>
      <c r="M24" s="74">
        <f t="shared" si="8"/>
        <v>19710.916275533407</v>
      </c>
      <c r="N24" s="74">
        <f t="shared" si="9"/>
        <v>26496.992674813879</v>
      </c>
      <c r="O24" s="74">
        <f t="shared" si="10"/>
        <v>36192.088101637535</v>
      </c>
      <c r="P24" s="74">
        <f t="shared" si="11"/>
        <v>57515.071016972375</v>
      </c>
      <c r="Q24" s="71">
        <v>1.7</v>
      </c>
      <c r="R24" s="74">
        <f t="shared" si="4"/>
        <v>18308.145866216295</v>
      </c>
      <c r="S24" s="74">
        <f t="shared" si="5"/>
        <v>10769.497568362527</v>
      </c>
      <c r="T24" s="74">
        <f t="shared" si="6"/>
        <v>283.03613010252764</v>
      </c>
      <c r="U24" s="76">
        <v>144.28868</v>
      </c>
      <c r="V24" s="77">
        <v>37240</v>
      </c>
      <c r="W24" s="74">
        <f t="shared" si="1"/>
        <v>48689.840917673719</v>
      </c>
      <c r="X24" s="78">
        <f t="shared" si="7"/>
        <v>140.70231882346846</v>
      </c>
    </row>
    <row r="25" spans="3:24">
      <c r="C25" s="71">
        <v>2002</v>
      </c>
      <c r="D25" s="74">
        <f>'2002'!C26*'2002'!$B$26/'2002'!C1*10</f>
        <v>18392.706436931079</v>
      </c>
      <c r="E25" s="74">
        <f>'2002'!D26*'2002'!$B$26/'2002'!D1*10</f>
        <v>26220.19974017538</v>
      </c>
      <c r="F25" s="74">
        <f>'2002'!E26*'2002'!$B$26/'2002'!E1*10</f>
        <v>35717.279961026303</v>
      </c>
      <c r="G25" s="74">
        <f>'2002'!F26*'2002'!$B$26/'2002'!F1*10</f>
        <v>48896.201114296535</v>
      </c>
      <c r="H25" s="74">
        <f>'2002'!G26*'2002'!$B$26/'2002'!G1*10</f>
        <v>77115.209211806679</v>
      </c>
      <c r="I25" s="75">
        <v>85.873999999999995</v>
      </c>
      <c r="J25" s="75">
        <f t="shared" si="2"/>
        <v>0.77511305273989295</v>
      </c>
      <c r="K25" s="71">
        <v>2002</v>
      </c>
      <c r="L25" s="74">
        <f t="shared" si="3"/>
        <v>14256.426834478329</v>
      </c>
      <c r="M25" s="74">
        <f t="shared" si="8"/>
        <v>20323.619064057086</v>
      </c>
      <c r="N25" s="74">
        <f t="shared" si="9"/>
        <v>27684.929906156503</v>
      </c>
      <c r="O25" s="74">
        <f t="shared" si="10"/>
        <v>37900.08371308614</v>
      </c>
      <c r="P25" s="74">
        <f t="shared" si="11"/>
        <v>59773.005224838991</v>
      </c>
      <c r="Q25" s="71">
        <v>1.7</v>
      </c>
      <c r="R25" s="74">
        <f t="shared" si="4"/>
        <v>18588.106421785342</v>
      </c>
      <c r="S25" s="74">
        <f t="shared" si="5"/>
        <v>10934.180248109025</v>
      </c>
      <c r="T25" s="74">
        <f t="shared" si="6"/>
        <v>287.36420094097525</v>
      </c>
      <c r="U25" s="76">
        <v>145.47313</v>
      </c>
      <c r="V25" s="77">
        <v>38122</v>
      </c>
      <c r="W25" s="74">
        <f t="shared" si="1"/>
        <v>49182.502946176959</v>
      </c>
      <c r="X25" s="78">
        <f t="shared" si="7"/>
        <v>142.12599753139207</v>
      </c>
    </row>
    <row r="26" spans="3:24">
      <c r="C26" s="71">
        <v>2003</v>
      </c>
      <c r="D26" s="74">
        <f>'2003'!C29*'2003'!$B29/'2003'!C1*10</f>
        <v>17858.360832690825</v>
      </c>
      <c r="E26" s="74">
        <f>'2003'!D29*'2003'!$B29/'2003'!D1*10</f>
        <v>25713.578688019712</v>
      </c>
      <c r="F26" s="74">
        <f>'2003'!E29*'2003'!$B29/'2003'!E1*10</f>
        <v>35063.117039852092</v>
      </c>
      <c r="G26" s="74">
        <f>'2003'!F29*'2003'!$B29/'2003'!F1*10</f>
        <v>48941.258662286331</v>
      </c>
      <c r="H26" s="74">
        <f>'2003'!G29*'2003'!$B29/'2003'!G1*10</f>
        <v>79551.56350956361</v>
      </c>
      <c r="I26" s="75">
        <v>87.572000000000003</v>
      </c>
      <c r="J26" s="75">
        <f t="shared" si="2"/>
        <v>0.79043948406430242</v>
      </c>
      <c r="K26" s="71">
        <v>2003</v>
      </c>
      <c r="L26" s="74">
        <f t="shared" si="3"/>
        <v>14115.953522826281</v>
      </c>
      <c r="M26" s="74">
        <f t="shared" si="8"/>
        <v>20325.027871605143</v>
      </c>
      <c r="N26" s="74">
        <f t="shared" si="9"/>
        <v>27715.272142666938</v>
      </c>
      <c r="O26" s="74">
        <f t="shared" si="10"/>
        <v>38685.103246475177</v>
      </c>
      <c r="P26" s="74">
        <f t="shared" si="11"/>
        <v>62880.696817008044</v>
      </c>
      <c r="Q26" s="71">
        <v>1.8</v>
      </c>
      <c r="R26" s="74">
        <f t="shared" si="4"/>
        <v>18938.538986560317</v>
      </c>
      <c r="S26" s="74">
        <f t="shared" si="5"/>
        <v>10521.410548089065</v>
      </c>
      <c r="T26" s="74">
        <f t="shared" si="6"/>
        <v>276.51608683206479</v>
      </c>
      <c r="U26" s="76">
        <v>148.17626999999999</v>
      </c>
      <c r="V26" s="77">
        <v>39606</v>
      </c>
      <c r="W26" s="74">
        <f t="shared" si="1"/>
        <v>50106.302630977938</v>
      </c>
      <c r="X26" s="78">
        <f t="shared" si="7"/>
        <v>144.79556381729682</v>
      </c>
    </row>
    <row r="27" spans="3:24">
      <c r="C27" s="71">
        <v>2004</v>
      </c>
      <c r="D27" s="74">
        <f>'2004'!C57</f>
        <v>17837.07</v>
      </c>
      <c r="E27" s="74">
        <f>'2004'!D57</f>
        <v>27409.71</v>
      </c>
      <c r="F27" s="74">
        <f>'2004'!E57</f>
        <v>36979.96</v>
      </c>
      <c r="G27" s="74">
        <f>'2004'!F57</f>
        <v>50974.33</v>
      </c>
      <c r="H27" s="74">
        <f>'2004'!G57</f>
        <v>83710.36</v>
      </c>
      <c r="I27" s="75">
        <v>89.703000000000003</v>
      </c>
      <c r="J27" s="75">
        <f t="shared" si="2"/>
        <v>0.80967424563810486</v>
      </c>
      <c r="K27" s="71">
        <v>2004</v>
      </c>
      <c r="L27" s="74">
        <f t="shared" si="3"/>
        <v>14442.216196644071</v>
      </c>
      <c r="M27" s="74">
        <f t="shared" si="8"/>
        <v>22192.936267409219</v>
      </c>
      <c r="N27" s="74">
        <f t="shared" si="9"/>
        <v>29941.721216727292</v>
      </c>
      <c r="O27" s="74">
        <f t="shared" si="10"/>
        <v>41272.602189657817</v>
      </c>
      <c r="P27" s="74">
        <f t="shared" si="11"/>
        <v>67778.122585094185</v>
      </c>
      <c r="Q27" s="71">
        <v>1.7</v>
      </c>
      <c r="R27" s="74">
        <f t="shared" si="4"/>
        <v>18830.346113123735</v>
      </c>
      <c r="S27" s="74">
        <f t="shared" si="5"/>
        <v>11076.674184190433</v>
      </c>
      <c r="T27" s="74">
        <f t="shared" si="6"/>
        <v>291.10912329928829</v>
      </c>
      <c r="U27" s="76">
        <v>152.40783999999999</v>
      </c>
      <c r="V27" s="77">
        <v>41857</v>
      </c>
      <c r="W27" s="74">
        <f t="shared" si="1"/>
        <v>51696.099049084201</v>
      </c>
      <c r="X27" s="78">
        <f t="shared" si="7"/>
        <v>149.38970580397969</v>
      </c>
    </row>
    <row r="28" spans="3:24">
      <c r="C28" s="71">
        <v>2005</v>
      </c>
      <c r="D28" s="74">
        <f>'2005'!C57</f>
        <v>19120.490000000002</v>
      </c>
      <c r="E28" s="74">
        <f>'2005'!D57</f>
        <v>28920.59</v>
      </c>
      <c r="F28" s="74">
        <f>'2005'!E57</f>
        <v>39097.83</v>
      </c>
      <c r="G28" s="74">
        <f>'2005'!F57</f>
        <v>54353.83</v>
      </c>
      <c r="H28" s="74">
        <f>'2005'!G57</f>
        <v>90469.38</v>
      </c>
      <c r="I28" s="75">
        <v>92.260999999999996</v>
      </c>
      <c r="J28" s="75">
        <f t="shared" si="2"/>
        <v>0.83276318046015396</v>
      </c>
      <c r="K28" s="71">
        <v>2005</v>
      </c>
      <c r="L28" s="74">
        <f t="shared" si="3"/>
        <v>15922.840064356571</v>
      </c>
      <c r="M28" s="74">
        <f t="shared" si="8"/>
        <v>24084.002509184123</v>
      </c>
      <c r="N28" s="74">
        <f t="shared" si="9"/>
        <v>32559.233259890421</v>
      </c>
      <c r="O28" s="74">
        <f t="shared" si="10"/>
        <v>45263.868340990535</v>
      </c>
      <c r="P28" s="74">
        <f t="shared" si="11"/>
        <v>75339.568623058251</v>
      </c>
      <c r="Q28" s="71">
        <v>1.7</v>
      </c>
      <c r="R28" s="74">
        <f t="shared" si="4"/>
        <v>20760.843449042091</v>
      </c>
      <c r="S28" s="74">
        <f t="shared" si="5"/>
        <v>12212.260852377702</v>
      </c>
      <c r="T28" s="74">
        <f t="shared" si="6"/>
        <v>320.95378911767864</v>
      </c>
      <c r="U28" s="76">
        <v>156.05205000000001</v>
      </c>
      <c r="V28" s="77">
        <v>44237</v>
      </c>
      <c r="W28" s="74">
        <f t="shared" si="1"/>
        <v>53120.744334008952</v>
      </c>
      <c r="X28" s="78">
        <f t="shared" si="7"/>
        <v>153.5065994169361</v>
      </c>
    </row>
    <row r="29" spans="3:24">
      <c r="C29" s="71">
        <v>2006</v>
      </c>
      <c r="D29" s="74">
        <f>'2006'!C57</f>
        <v>20410.36</v>
      </c>
      <c r="E29" s="74">
        <f>'2006'!D57</f>
        <v>30224.41</v>
      </c>
      <c r="F29" s="74">
        <f>'2006'!E57</f>
        <v>41430.870000000003</v>
      </c>
      <c r="G29" s="74">
        <f>'2006'!F57</f>
        <v>55697.3</v>
      </c>
      <c r="H29" s="74">
        <f>'2006'!G57</f>
        <v>94149.8</v>
      </c>
      <c r="I29" s="75">
        <v>94.728999999999999</v>
      </c>
      <c r="J29" s="75">
        <f t="shared" si="2"/>
        <v>0.85503976026500828</v>
      </c>
      <c r="K29" s="71">
        <v>2006</v>
      </c>
      <c r="L29" s="74">
        <f t="shared" si="3"/>
        <v>17451.669321322515</v>
      </c>
      <c r="M29" s="74">
        <f t="shared" si="8"/>
        <v>25843.072280551318</v>
      </c>
      <c r="N29" s="74">
        <f t="shared" si="9"/>
        <v>35425.041152370723</v>
      </c>
      <c r="O29" s="74">
        <f t="shared" si="10"/>
        <v>47623.406039408248</v>
      </c>
      <c r="P29" s="74">
        <f t="shared" si="11"/>
        <v>80501.822420998476</v>
      </c>
      <c r="Q29" s="71">
        <v>1.7</v>
      </c>
      <c r="R29" s="74">
        <f t="shared" si="4"/>
        <v>22754.192922873404</v>
      </c>
      <c r="S29" s="74">
        <f t="shared" si="5"/>
        <v>13384.819366396121</v>
      </c>
      <c r="T29" s="74">
        <f t="shared" si="6"/>
        <v>351.77012219355908</v>
      </c>
      <c r="U29" s="76">
        <v>158.70003</v>
      </c>
      <c r="V29" s="77">
        <v>46369</v>
      </c>
      <c r="W29" s="74">
        <f t="shared" si="1"/>
        <v>54230.226657095503</v>
      </c>
      <c r="X29" s="78">
        <f t="shared" si="7"/>
        <v>156.71274535230435</v>
      </c>
    </row>
    <row r="30" spans="3:24">
      <c r="C30" s="71">
        <v>2007</v>
      </c>
      <c r="D30" s="74">
        <f>'2007'!C57</f>
        <v>20470.84</v>
      </c>
      <c r="E30" s="74">
        <f>'2007'!D57</f>
        <v>31149.7</v>
      </c>
      <c r="F30" s="74">
        <f>'2007'!E57</f>
        <v>42447.22</v>
      </c>
      <c r="G30" s="74">
        <f>'2007'!F57</f>
        <v>57284.52</v>
      </c>
      <c r="H30" s="74">
        <f>'2007'!G57</f>
        <v>96751.83</v>
      </c>
      <c r="I30" s="75">
        <v>97.100999999999999</v>
      </c>
      <c r="J30" s="75">
        <f t="shared" si="2"/>
        <v>0.87644982805152138</v>
      </c>
      <c r="K30" s="71">
        <v>2007</v>
      </c>
      <c r="L30" s="74">
        <f t="shared" si="3"/>
        <v>17941.664198070208</v>
      </c>
      <c r="M30" s="74">
        <f t="shared" si="8"/>
        <v>27301.149208856477</v>
      </c>
      <c r="N30" s="74">
        <f t="shared" si="9"/>
        <v>37202.858670265101</v>
      </c>
      <c r="O30" s="74">
        <f t="shared" si="10"/>
        <v>50207.007704013937</v>
      </c>
      <c r="P30" s="74">
        <f t="shared" si="11"/>
        <v>84798.124767170026</v>
      </c>
      <c r="Q30" s="71">
        <v>1.7</v>
      </c>
      <c r="R30" s="74">
        <f t="shared" si="4"/>
        <v>23393.068078679509</v>
      </c>
      <c r="S30" s="74">
        <f t="shared" si="5"/>
        <v>13760.628281576182</v>
      </c>
      <c r="T30" s="74">
        <f t="shared" si="6"/>
        <v>361.64685974193543</v>
      </c>
      <c r="U30" s="76">
        <v>159.98183</v>
      </c>
      <c r="V30" s="77">
        <v>47987</v>
      </c>
      <c r="W30" s="74">
        <f t="shared" si="1"/>
        <v>54751.565308287245</v>
      </c>
      <c r="X30" s="78">
        <f t="shared" si="7"/>
        <v>158.21929283187006</v>
      </c>
    </row>
    <row r="31" spans="3:24">
      <c r="C31" s="71">
        <v>2008</v>
      </c>
      <c r="D31" s="74">
        <f>'2008'!C57</f>
        <v>22303.65</v>
      </c>
      <c r="E31" s="74">
        <f>'2008'!D57</f>
        <v>31750.69</v>
      </c>
      <c r="F31" s="74">
        <f>'2008'!E57</f>
        <v>42658.51</v>
      </c>
      <c r="G31" s="74">
        <f>'2008'!F57</f>
        <v>58632.07</v>
      </c>
      <c r="H31" s="74">
        <f>'2008'!G57</f>
        <v>97002.64</v>
      </c>
      <c r="I31" s="75">
        <v>100.065</v>
      </c>
      <c r="J31" s="75">
        <f t="shared" si="2"/>
        <v>0.90320338661780497</v>
      </c>
      <c r="K31" s="71">
        <v>2008</v>
      </c>
      <c r="L31" s="74">
        <f t="shared" si="3"/>
        <v>20144.732213938209</v>
      </c>
      <c r="M31" s="74">
        <f t="shared" si="8"/>
        <v>28677.330735452073</v>
      </c>
      <c r="N31" s="74">
        <f t="shared" si="9"/>
        <v>38529.310700069502</v>
      </c>
      <c r="O31" s="74">
        <f t="shared" si="10"/>
        <v>52956.684188412204</v>
      </c>
      <c r="P31" s="74">
        <f t="shared" si="11"/>
        <v>87613.112958867758</v>
      </c>
      <c r="Q31" s="71">
        <v>1.7</v>
      </c>
      <c r="R31" s="74">
        <f t="shared" si="4"/>
        <v>26265.517340253849</v>
      </c>
      <c r="S31" s="74">
        <f t="shared" si="5"/>
        <v>15450.304317796383</v>
      </c>
      <c r="T31" s="74">
        <f t="shared" si="6"/>
        <v>406.05370076520319</v>
      </c>
      <c r="U31" s="76">
        <v>158.03154000000001</v>
      </c>
      <c r="V31" s="77">
        <v>48330</v>
      </c>
      <c r="W31" s="74">
        <f t="shared" si="1"/>
        <v>53509.542497376708</v>
      </c>
      <c r="X31" s="78">
        <f t="shared" si="7"/>
        <v>154.63013570518655</v>
      </c>
    </row>
    <row r="32" spans="3:24">
      <c r="C32" s="71">
        <v>2009</v>
      </c>
      <c r="D32" s="74">
        <f>'2009'!C57</f>
        <v>21610.7</v>
      </c>
      <c r="E32" s="74">
        <f>'2009'!D57</f>
        <v>31381.69</v>
      </c>
      <c r="F32" s="74">
        <f>'2009'!E57</f>
        <v>41150.339999999997</v>
      </c>
      <c r="G32" s="74">
        <f>'2009'!F57</f>
        <v>56879.23</v>
      </c>
      <c r="H32" s="74">
        <f>'2009'!G57</f>
        <v>94244.27</v>
      </c>
      <c r="I32" s="75">
        <v>100</v>
      </c>
      <c r="J32" s="75">
        <f t="shared" si="2"/>
        <v>0.90261668577205312</v>
      </c>
      <c r="K32" s="71">
        <v>2009</v>
      </c>
      <c r="L32" s="74">
        <f t="shared" si="3"/>
        <v>19506.17841121411</v>
      </c>
      <c r="M32" s="74">
        <f t="shared" si="8"/>
        <v>28325.637021725979</v>
      </c>
      <c r="N32" s="74">
        <f t="shared" si="9"/>
        <v>37142.983509193145</v>
      </c>
      <c r="O32" s="74">
        <f t="shared" si="10"/>
        <v>51340.142071866343</v>
      </c>
      <c r="P32" s="74">
        <f t="shared" si="11"/>
        <v>85066.450640406532</v>
      </c>
      <c r="Q32" s="71">
        <v>1.7</v>
      </c>
      <c r="R32" s="74">
        <f t="shared" si="4"/>
        <v>25432.945042939802</v>
      </c>
      <c r="S32" s="74">
        <f t="shared" si="5"/>
        <v>14960.555907611648</v>
      </c>
      <c r="T32" s="74">
        <f t="shared" si="6"/>
        <v>393.1824879846028</v>
      </c>
      <c r="U32" s="76">
        <v>152.29102</v>
      </c>
      <c r="V32" s="77">
        <v>46930</v>
      </c>
      <c r="W32" s="74">
        <f t="shared" si="1"/>
        <v>51993.277700000006</v>
      </c>
      <c r="X32" s="78">
        <f t="shared" si="7"/>
        <v>150.24848300473877</v>
      </c>
    </row>
    <row r="33" spans="1:24">
      <c r="C33" s="71">
        <v>2010</v>
      </c>
      <c r="D33" s="74">
        <f>'2010'!C57</f>
        <v>20953.2</v>
      </c>
      <c r="E33" s="74">
        <f>'2010'!D57</f>
        <v>30285.3</v>
      </c>
      <c r="F33" s="74">
        <f>'2010'!E57</f>
        <v>41212.21</v>
      </c>
      <c r="G33" s="74">
        <f>'2010'!F57</f>
        <v>55211.85</v>
      </c>
      <c r="H33" s="74">
        <f>'2010'!G57</f>
        <v>92869.83</v>
      </c>
      <c r="I33" s="75">
        <v>101.65300000000001</v>
      </c>
      <c r="J33" s="75">
        <f t="shared" si="2"/>
        <v>0.91753693958786531</v>
      </c>
      <c r="K33" s="71">
        <v>2010</v>
      </c>
      <c r="L33" s="74">
        <f t="shared" si="3"/>
        <v>19225.335002572461</v>
      </c>
      <c r="M33" s="74">
        <f t="shared" si="8"/>
        <v>27787.881476500377</v>
      </c>
      <c r="N33" s="74">
        <f t="shared" si="9"/>
        <v>37813.72503705242</v>
      </c>
      <c r="O33" s="74">
        <f t="shared" si="10"/>
        <v>50658.911877984283</v>
      </c>
      <c r="P33" s="74">
        <f t="shared" si="11"/>
        <v>85211.499598245326</v>
      </c>
      <c r="Q33" s="71">
        <v>1.7</v>
      </c>
      <c r="R33" s="74">
        <f t="shared" si="4"/>
        <v>25066.77003791941</v>
      </c>
      <c r="S33" s="74">
        <f t="shared" si="5"/>
        <v>14745.158845834947</v>
      </c>
      <c r="T33" s="74">
        <f t="shared" si="6"/>
        <v>387.52157851192419</v>
      </c>
      <c r="U33" s="76">
        <v>154.86760000000001</v>
      </c>
      <c r="V33" s="77">
        <v>48302</v>
      </c>
      <c r="W33" s="74">
        <f t="shared" si="1"/>
        <v>52643.112136385542</v>
      </c>
      <c r="X33" s="78">
        <f t="shared" si="7"/>
        <v>152.12635342549831</v>
      </c>
    </row>
    <row r="34" spans="1:24">
      <c r="C34" s="71">
        <v>2011</v>
      </c>
      <c r="D34" s="74">
        <f>'2011'!C57</f>
        <v>22001.39</v>
      </c>
      <c r="E34" s="74">
        <f>'2011'!D57</f>
        <v>32092.1</v>
      </c>
      <c r="F34" s="74">
        <f>'2011'!E57</f>
        <v>42402.61</v>
      </c>
      <c r="G34" s="74">
        <f>'2011'!F57</f>
        <v>57459.54</v>
      </c>
      <c r="H34" s="74">
        <f>'2011'!G57</f>
        <v>94551.37</v>
      </c>
      <c r="I34" s="75">
        <v>104.149</v>
      </c>
      <c r="J34" s="75">
        <f t="shared" si="2"/>
        <v>0.94006625206473571</v>
      </c>
      <c r="K34" s="71">
        <v>2011</v>
      </c>
      <c r="L34" s="74">
        <f t="shared" si="3"/>
        <v>20682.764237514555</v>
      </c>
      <c r="M34" s="74">
        <f t="shared" si="8"/>
        <v>30168.700167886702</v>
      </c>
      <c r="N34" s="74">
        <f t="shared" si="9"/>
        <v>39861.262660462686</v>
      </c>
      <c r="O34" s="74">
        <f t="shared" si="10"/>
        <v>54015.774413163766</v>
      </c>
      <c r="P34" s="74">
        <f t="shared" si="11"/>
        <v>88884.552023486089</v>
      </c>
      <c r="Q34" s="71">
        <v>1.7</v>
      </c>
      <c r="R34" s="74">
        <f t="shared" si="4"/>
        <v>26967.025272688843</v>
      </c>
      <c r="S34" s="74">
        <f t="shared" si="5"/>
        <v>15862.956042758144</v>
      </c>
      <c r="T34" s="74">
        <f t="shared" si="6"/>
        <v>416.8987143391343</v>
      </c>
      <c r="U34" s="76">
        <v>156.20780999999999</v>
      </c>
      <c r="V34" s="77">
        <v>49710</v>
      </c>
      <c r="W34" s="74">
        <f t="shared" si="1"/>
        <v>52879.251745095964</v>
      </c>
      <c r="X34" s="78">
        <f t="shared" si="7"/>
        <v>152.80874198716563</v>
      </c>
    </row>
    <row r="35" spans="1:24">
      <c r="C35" s="71">
        <v>2012</v>
      </c>
      <c r="D35" s="74">
        <f>((('2012'!C50/100)*'2012'!$B50)/'2012'!C5)*1000</f>
        <v>22071.90845268183</v>
      </c>
      <c r="E35" s="74">
        <f>((('2012'!D50/100)*'2012'!$B50)/'2012'!D5)*1000</f>
        <v>32678.464344608456</v>
      </c>
      <c r="F35" s="74">
        <f>((('2012'!E50/100)*'2012'!$B50)/'2012'!E5)*1000</f>
        <v>42996.834312620726</v>
      </c>
      <c r="G35" s="74">
        <f>((('2012'!F50/100)*'2012'!$B50)/'2012'!F5)*1000</f>
        <v>60018.580326944764</v>
      </c>
      <c r="H35" s="74">
        <f>((('2012'!G50/100)*'2012'!$B50)/'2012'!G5)*1000</f>
        <v>99263.855304305995</v>
      </c>
      <c r="I35" s="75">
        <v>106.062</v>
      </c>
      <c r="J35" s="75">
        <f t="shared" si="2"/>
        <v>0.95733330926355498</v>
      </c>
      <c r="K35" s="71">
        <v>2012</v>
      </c>
      <c r="L35" s="74">
        <f t="shared" si="3"/>
        <v>21130.173160768129</v>
      </c>
      <c r="M35" s="74">
        <f t="shared" si="8"/>
        <v>31284.182412675102</v>
      </c>
      <c r="N35" s="74">
        <f t="shared" si="9"/>
        <v>41162.301680357967</v>
      </c>
      <c r="O35" s="74">
        <f t="shared" si="10"/>
        <v>57457.786121694531</v>
      </c>
      <c r="P35" s="74">
        <f t="shared" si="11"/>
        <v>95028.59508872994</v>
      </c>
      <c r="Q35" s="71">
        <v>1.7</v>
      </c>
      <c r="R35" s="74">
        <f t="shared" si="4"/>
        <v>27550.375138405609</v>
      </c>
      <c r="S35" s="74">
        <f t="shared" si="5"/>
        <v>16206.103022591535</v>
      </c>
      <c r="T35" s="74">
        <f t="shared" si="6"/>
        <v>425.91705457384774</v>
      </c>
      <c r="U35" s="76">
        <v>158.70975999999999</v>
      </c>
      <c r="V35" s="77">
        <v>51368</v>
      </c>
      <c r="W35" s="74">
        <f t="shared" si="1"/>
        <v>53657.382964681041</v>
      </c>
      <c r="X35" s="78">
        <f t="shared" si="7"/>
        <v>155.0573602796278</v>
      </c>
    </row>
    <row r="36" spans="1:24">
      <c r="C36" s="71">
        <v>2013</v>
      </c>
      <c r="D36" s="74">
        <f>((('2013'!C50/100)*'2013'!$B50)/'2013'!C5)*1000</f>
        <v>22520.525787166203</v>
      </c>
      <c r="E36" s="74">
        <f>((('2013'!D50/100)*'2013'!$B50)/'2013'!D5)*1000</f>
        <v>32589.569451603951</v>
      </c>
      <c r="F36" s="74">
        <f>((('2013'!E50/100)*'2013'!$B50)/'2013'!E5)*1000</f>
        <v>42495.450681763818</v>
      </c>
      <c r="G36" s="74">
        <f>((('2013'!F50/100)*'2013'!$B50)/'2013'!F5)*1000</f>
        <v>58909.761657002149</v>
      </c>
      <c r="H36" s="74">
        <f>((('2013'!G50/100)*'2013'!$B50)/'2013'!G5)*1000</f>
        <v>99251.531492769209</v>
      </c>
      <c r="I36" s="75">
        <v>107.334</v>
      </c>
      <c r="J36" s="75">
        <f t="shared" si="2"/>
        <v>0.96881459350657562</v>
      </c>
      <c r="K36" s="71">
        <v>2013</v>
      </c>
      <c r="L36" s="74">
        <f t="shared" si="3"/>
        <v>21818.214036047779</v>
      </c>
      <c r="M36" s="74">
        <f t="shared" si="8"/>
        <v>31573.250480809995</v>
      </c>
      <c r="N36" s="74">
        <f t="shared" si="9"/>
        <v>41170.212778131747</v>
      </c>
      <c r="O36" s="74">
        <f t="shared" si="10"/>
        <v>57072.636793297788</v>
      </c>
      <c r="P36" s="74">
        <f t="shared" si="11"/>
        <v>96156.332138072292</v>
      </c>
      <c r="Q36" s="71">
        <v>1.7</v>
      </c>
      <c r="R36" s="74">
        <f t="shared" si="4"/>
        <v>28447.470684205775</v>
      </c>
      <c r="S36" s="74">
        <f t="shared" si="5"/>
        <v>16733.806284826926</v>
      </c>
      <c r="T36" s="74">
        <f t="shared" si="6"/>
        <v>439.7857692689841</v>
      </c>
      <c r="U36" s="76">
        <v>161.09164000000001</v>
      </c>
      <c r="V36" s="77">
        <v>52592</v>
      </c>
      <c r="W36" s="74">
        <f>V36/J36</f>
        <v>54284.896565859839</v>
      </c>
      <c r="X36" s="78">
        <f t="shared" si="7"/>
        <v>156.87072867671108</v>
      </c>
    </row>
    <row r="37" spans="1:24">
      <c r="C37" s="71">
        <v>2014</v>
      </c>
      <c r="D37" s="74">
        <f>'2014'!C50*'2014'!$B$50/'2014'!C5*10</f>
        <v>23828.318364611259</v>
      </c>
      <c r="E37" s="74">
        <f>'2014'!D50*'2014'!$B$50/'2014'!D5*10</f>
        <v>33440.370902930983</v>
      </c>
      <c r="F37" s="74">
        <f>'2014'!E50*'2014'!$B$50/'2014'!E5*10</f>
        <v>45273.795442958544</v>
      </c>
      <c r="G37" s="74">
        <f>'2014'!F50*'2014'!$B$50/'2014'!F5*10</f>
        <v>60543.669493865636</v>
      </c>
      <c r="H37" s="74">
        <f>'2014'!G50*'2014'!$B$50/'2014'!G5*10</f>
        <v>104227.20070838253</v>
      </c>
      <c r="I37" s="75">
        <v>109.158</v>
      </c>
      <c r="J37" s="75">
        <f t="shared" si="2"/>
        <v>0.98527832185505781</v>
      </c>
      <c r="K37" s="71">
        <v>2014</v>
      </c>
      <c r="L37" s="74">
        <f t="shared" si="3"/>
        <v>23477.525530912237</v>
      </c>
      <c r="M37" s="74">
        <f t="shared" si="8"/>
        <v>32948.072525450545</v>
      </c>
      <c r="N37" s="74">
        <f t="shared" si="9"/>
        <v>44607.289198047358</v>
      </c>
      <c r="O37" s="74">
        <f t="shared" si="10"/>
        <v>59652.365077863193</v>
      </c>
      <c r="P37" s="74">
        <f t="shared" si="11"/>
        <v>102692.80140560544</v>
      </c>
    </row>
    <row r="38" spans="1:24">
      <c r="C38" s="71">
        <v>2015</v>
      </c>
      <c r="D38" s="74">
        <f>'2015'!C50*'2015'!$B$50/'2015'!C5*10</f>
        <v>24355.275864755371</v>
      </c>
      <c r="E38" s="74">
        <f>'2015'!D50*'2015'!$B$50/'2015'!D5*10</f>
        <v>35143.797433690634</v>
      </c>
      <c r="F38" s="74">
        <f>'2015'!E50*'2015'!$B$50/'2015'!E5*10</f>
        <v>45861.074863813228</v>
      </c>
      <c r="G38" s="74">
        <f>'2015'!F50*'2015'!$B$50/'2015'!F5*10</f>
        <v>63683.740691799459</v>
      </c>
      <c r="H38" s="74">
        <f>'2015'!G50*'2015'!$B$50/'2015'!G5*10</f>
        <v>110424.06145966711</v>
      </c>
      <c r="I38" s="75">
        <v>109.48099999999999</v>
      </c>
      <c r="J38" s="75">
        <f t="shared" si="2"/>
        <v>0.98819377375010153</v>
      </c>
      <c r="K38" s="71">
        <v>2015</v>
      </c>
      <c r="L38" s="74">
        <f t="shared" si="3"/>
        <v>24067.731967517379</v>
      </c>
      <c r="M38" s="74">
        <f t="shared" si="8"/>
        <v>34728.881809907878</v>
      </c>
      <c r="N38" s="74">
        <f t="shared" si="9"/>
        <v>45319.628637907517</v>
      </c>
      <c r="O38" s="74">
        <f t="shared" si="10"/>
        <v>62931.876040752213</v>
      </c>
      <c r="P38" s="74">
        <f t="shared" si="11"/>
        <v>109120.37000664159</v>
      </c>
    </row>
    <row r="39" spans="1:24">
      <c r="C39" s="71">
        <v>2016</v>
      </c>
      <c r="D39" s="74">
        <f>'2016'!C56</f>
        <v>25138</v>
      </c>
      <c r="E39" s="74">
        <f>'2016'!D56</f>
        <v>36770</v>
      </c>
      <c r="F39" s="74">
        <f>'2016'!E56</f>
        <v>47664</v>
      </c>
      <c r="G39" s="74">
        <f>'2016'!F56</f>
        <v>64910</v>
      </c>
      <c r="H39" s="74">
        <f>'2016'!G56</f>
        <v>112221</v>
      </c>
      <c r="I39" s="75">
        <v>110.789</v>
      </c>
      <c r="J39" s="75">
        <f t="shared" si="2"/>
        <v>1</v>
      </c>
      <c r="K39" s="71">
        <v>2016</v>
      </c>
      <c r="L39" s="74">
        <f t="shared" si="3"/>
        <v>25138</v>
      </c>
      <c r="M39" s="74">
        <f t="shared" si="8"/>
        <v>36770</v>
      </c>
      <c r="N39" s="74">
        <f t="shared" si="9"/>
        <v>47664</v>
      </c>
      <c r="O39" s="74">
        <f t="shared" si="10"/>
        <v>64910</v>
      </c>
      <c r="P39" s="74">
        <f t="shared" si="11"/>
        <v>112221</v>
      </c>
    </row>
    <row r="40" spans="1:24">
      <c r="D40" s="74"/>
      <c r="E40" s="74"/>
      <c r="F40" s="74"/>
      <c r="G40" s="74"/>
      <c r="H40" s="74"/>
    </row>
    <row r="41" spans="1:24">
      <c r="D41" s="74"/>
      <c r="E41" s="74"/>
      <c r="F41" s="74"/>
      <c r="G41" s="74"/>
      <c r="H41" s="74"/>
    </row>
    <row r="43" spans="1:24" ht="16">
      <c r="A43" s="88" t="s">
        <v>1112</v>
      </c>
    </row>
    <row r="45" spans="1:24">
      <c r="C45" s="71">
        <f>C7</f>
        <v>1984</v>
      </c>
      <c r="D45" s="74">
        <f>D7-'1984'!C127</f>
        <v>9141</v>
      </c>
      <c r="E45" s="74">
        <f>E7-'1984'!D127</f>
        <v>14141</v>
      </c>
      <c r="F45" s="74">
        <f>F7-'1984'!E127</f>
        <v>18929</v>
      </c>
      <c r="G45" s="74">
        <f>G7-'1984'!F127</f>
        <v>24966</v>
      </c>
      <c r="H45" s="74">
        <f>H7-'1984'!G127</f>
        <v>39540</v>
      </c>
    </row>
    <row r="46" spans="1:24">
      <c r="C46" s="71">
        <f t="shared" ref="C46:C77" si="12">C8</f>
        <v>1985</v>
      </c>
    </row>
    <row r="47" spans="1:24">
      <c r="C47" s="71">
        <f t="shared" si="12"/>
        <v>1986</v>
      </c>
    </row>
    <row r="48" spans="1:24">
      <c r="C48" s="71">
        <f t="shared" si="12"/>
        <v>1987</v>
      </c>
    </row>
    <row r="49" spans="3:20">
      <c r="C49" s="71">
        <f t="shared" si="12"/>
        <v>1988</v>
      </c>
    </row>
    <row r="50" spans="3:20">
      <c r="C50" s="71">
        <f t="shared" si="12"/>
        <v>1989</v>
      </c>
    </row>
    <row r="51" spans="3:20">
      <c r="C51" s="71">
        <f t="shared" si="12"/>
        <v>1990</v>
      </c>
      <c r="R51" s="80" t="s">
        <v>1101</v>
      </c>
      <c r="S51" s="74">
        <f>S7*1.63</f>
        <v>6202.1343459126647</v>
      </c>
    </row>
    <row r="52" spans="3:20">
      <c r="C52" s="71">
        <f t="shared" si="12"/>
        <v>1991</v>
      </c>
    </row>
    <row r="53" spans="3:20">
      <c r="C53" s="71">
        <f t="shared" si="12"/>
        <v>1992</v>
      </c>
      <c r="R53" s="81" t="s">
        <v>1102</v>
      </c>
      <c r="S53" s="81" t="s">
        <v>1103</v>
      </c>
      <c r="T53" s="81" t="s">
        <v>1104</v>
      </c>
    </row>
    <row r="54" spans="3:20">
      <c r="C54" s="71">
        <f t="shared" si="12"/>
        <v>1993</v>
      </c>
      <c r="L54" s="82">
        <f>(L13-L7)/L7</f>
        <v>0.42238964602238505</v>
      </c>
      <c r="M54" s="82"/>
      <c r="N54" s="82"/>
      <c r="O54" s="82"/>
      <c r="P54" s="82"/>
      <c r="R54" s="83" t="s">
        <v>1105</v>
      </c>
      <c r="S54" s="82">
        <f>(S13-S7)/S7</f>
        <v>0.49933033389046549</v>
      </c>
      <c r="T54" s="84">
        <f xml:space="preserve"> ((S13/S7)^(1/6))-1</f>
        <v>6.9833569720130884E-2</v>
      </c>
    </row>
    <row r="55" spans="3:20">
      <c r="C55" s="71">
        <f t="shared" si="12"/>
        <v>1994</v>
      </c>
      <c r="L55" s="82">
        <f>(L24-L15)/L24</f>
        <v>0.43598282930901661</v>
      </c>
      <c r="M55" s="82"/>
      <c r="N55" s="82"/>
      <c r="O55" s="82"/>
      <c r="P55" s="82"/>
      <c r="R55" s="83" t="s">
        <v>1106</v>
      </c>
      <c r="S55" s="82">
        <f>(S24-S15)/S24</f>
        <v>0.45187383497235423</v>
      </c>
      <c r="T55" s="84">
        <f xml:space="preserve"> ((S24/S15)^(1/9))-1</f>
        <v>6.9087554922147243E-2</v>
      </c>
    </row>
    <row r="56" spans="3:20">
      <c r="C56" s="71">
        <f t="shared" si="12"/>
        <v>1995</v>
      </c>
      <c r="L56" s="82">
        <f>(L36-L24)/L24</f>
        <v>0.55381494620377691</v>
      </c>
      <c r="M56" s="82"/>
      <c r="N56" s="82"/>
      <c r="O56" s="82"/>
      <c r="P56" s="82"/>
      <c r="R56" s="83" t="s">
        <v>1107</v>
      </c>
      <c r="S56" s="82">
        <f>(S36-S24)/S24</f>
        <v>0.5538149462037768</v>
      </c>
      <c r="T56" s="84">
        <f xml:space="preserve"> ((S36/S24)^(1/12))-1</f>
        <v>3.7408832408957426E-2</v>
      </c>
    </row>
    <row r="57" spans="3:20">
      <c r="C57" s="71">
        <f t="shared" si="12"/>
        <v>1996</v>
      </c>
      <c r="L57" s="82">
        <f>(L36-L32)/L32</f>
        <v>0.11852837475865996</v>
      </c>
      <c r="M57" s="82"/>
      <c r="N57" s="82"/>
      <c r="O57" s="82"/>
      <c r="P57" s="82"/>
      <c r="R57" s="83" t="s">
        <v>1108</v>
      </c>
      <c r="S57" s="82">
        <f>(S36-S32)/S32</f>
        <v>0.11852837475865996</v>
      </c>
      <c r="T57" s="84">
        <f xml:space="preserve"> ((S36/S32)^(1/4))-1</f>
        <v>2.8399250443118973E-2</v>
      </c>
    </row>
    <row r="58" spans="3:20">
      <c r="C58" s="71">
        <f t="shared" si="12"/>
        <v>1997</v>
      </c>
      <c r="L58" s="82">
        <f>(L36-L7)/L7</f>
        <v>3.0546244514601515</v>
      </c>
      <c r="M58" s="82"/>
      <c r="N58" s="82"/>
      <c r="O58" s="82"/>
      <c r="P58" s="82"/>
      <c r="R58" s="83" t="s">
        <v>1109</v>
      </c>
      <c r="S58" s="82">
        <f>(S36-S7)/S7</f>
        <v>3.3978576926898412</v>
      </c>
      <c r="T58" s="84">
        <f xml:space="preserve"> ((S36/S7)^(1/29))-1</f>
        <v>5.2399735049068585E-2</v>
      </c>
    </row>
    <row r="59" spans="3:20">
      <c r="C59" s="71">
        <f t="shared" si="12"/>
        <v>1998</v>
      </c>
    </row>
    <row r="60" spans="3:20">
      <c r="C60" s="71">
        <f t="shared" si="12"/>
        <v>1999</v>
      </c>
    </row>
    <row r="61" spans="3:20">
      <c r="C61" s="71">
        <f t="shared" si="12"/>
        <v>2000</v>
      </c>
    </row>
    <row r="62" spans="3:20">
      <c r="C62" s="71">
        <f t="shared" si="12"/>
        <v>2001</v>
      </c>
    </row>
    <row r="63" spans="3:20">
      <c r="C63" s="71">
        <f t="shared" si="12"/>
        <v>2002</v>
      </c>
    </row>
    <row r="64" spans="3:20">
      <c r="C64" s="71">
        <f t="shared" si="12"/>
        <v>2003</v>
      </c>
    </row>
    <row r="65" spans="2:9">
      <c r="C65" s="71">
        <f t="shared" si="12"/>
        <v>2004</v>
      </c>
    </row>
    <row r="66" spans="2:9">
      <c r="C66" s="71">
        <f t="shared" si="12"/>
        <v>2005</v>
      </c>
    </row>
    <row r="67" spans="2:9">
      <c r="C67" s="71">
        <f t="shared" si="12"/>
        <v>2006</v>
      </c>
    </row>
    <row r="68" spans="2:9">
      <c r="C68" s="71">
        <f t="shared" si="12"/>
        <v>2007</v>
      </c>
    </row>
    <row r="69" spans="2:9">
      <c r="C69" s="71">
        <f t="shared" si="12"/>
        <v>2008</v>
      </c>
    </row>
    <row r="70" spans="2:9">
      <c r="C70" s="71">
        <f t="shared" si="12"/>
        <v>2009</v>
      </c>
    </row>
    <row r="71" spans="2:9">
      <c r="C71" s="71">
        <f t="shared" si="12"/>
        <v>2010</v>
      </c>
    </row>
    <row r="72" spans="2:9">
      <c r="C72" s="71">
        <f t="shared" si="12"/>
        <v>2011</v>
      </c>
    </row>
    <row r="73" spans="2:9">
      <c r="C73" s="71">
        <f t="shared" si="12"/>
        <v>2012</v>
      </c>
    </row>
    <row r="74" spans="2:9">
      <c r="C74" s="71">
        <f t="shared" si="12"/>
        <v>2013</v>
      </c>
    </row>
    <row r="75" spans="2:9">
      <c r="C75" s="71">
        <f t="shared" si="12"/>
        <v>2014</v>
      </c>
    </row>
    <row r="76" spans="2:9">
      <c r="C76" s="71">
        <f t="shared" si="12"/>
        <v>2015</v>
      </c>
    </row>
    <row r="77" spans="2:9">
      <c r="C77" s="71">
        <f t="shared" si="12"/>
        <v>2016</v>
      </c>
      <c r="D77" s="74">
        <f>D39-'2016'!C574</f>
        <v>24582</v>
      </c>
      <c r="E77" s="74">
        <f>E39-'2016'!D574</f>
        <v>35184</v>
      </c>
      <c r="F77" s="74">
        <f>F39-'2016'!E574</f>
        <v>43675</v>
      </c>
      <c r="G77" s="74">
        <f>G39-'2016'!F574</f>
        <v>56968</v>
      </c>
      <c r="H77" s="74">
        <f>H39-'2016'!G574</f>
        <v>93704</v>
      </c>
    </row>
    <row r="79" spans="2:9">
      <c r="B79" s="71" t="s">
        <v>1114</v>
      </c>
      <c r="C79" s="71" t="s">
        <v>1113</v>
      </c>
      <c r="D79" s="97">
        <v>86.1</v>
      </c>
      <c r="E79" s="97">
        <v>112.7</v>
      </c>
      <c r="F79" s="97">
        <v>168.6</v>
      </c>
      <c r="G79" s="97">
        <v>333.6</v>
      </c>
      <c r="H79" s="97">
        <v>1971.85</v>
      </c>
      <c r="I79" s="97"/>
    </row>
    <row r="80" spans="2:9">
      <c r="H80" s="98"/>
    </row>
    <row r="81" spans="4:8">
      <c r="D81" s="82">
        <f>D77/D79/1000</f>
        <v>0.28550522648083626</v>
      </c>
      <c r="E81" s="82">
        <f t="shared" ref="E81:H81" si="13">E77/E79/1000</f>
        <v>0.31219165927240461</v>
      </c>
      <c r="F81" s="82">
        <f t="shared" si="13"/>
        <v>0.25904507710557534</v>
      </c>
      <c r="G81" s="82">
        <f t="shared" si="13"/>
        <v>0.1707673860911271</v>
      </c>
      <c r="H81" s="82">
        <f t="shared" si="13"/>
        <v>4.7520856048888102E-2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workbookViewId="0">
      <selection activeCell="A44" sqref="A44"/>
    </sheetView>
  </sheetViews>
  <sheetFormatPr baseColWidth="10" defaultRowHeight="15" x14ac:dyDescent="0"/>
  <cols>
    <col min="1" max="1" width="37.33203125" customWidth="1"/>
    <col min="2" max="2" width="11" bestFit="1" customWidth="1"/>
  </cols>
  <sheetData>
    <row r="1" spans="1:7"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</row>
    <row r="2" spans="1:7">
      <c r="A2" t="s">
        <v>0</v>
      </c>
      <c r="B2" s="1">
        <v>82960</v>
      </c>
      <c r="C2" s="1">
        <v>16558</v>
      </c>
      <c r="D2" s="1">
        <v>16584</v>
      </c>
      <c r="E2" s="1">
        <v>16592</v>
      </c>
      <c r="F2" s="1">
        <v>16607</v>
      </c>
      <c r="G2" s="1">
        <v>16620</v>
      </c>
    </row>
    <row r="3" spans="1:7">
      <c r="A3" t="s">
        <v>2</v>
      </c>
      <c r="B3">
        <v>100</v>
      </c>
      <c r="C3">
        <v>20</v>
      </c>
      <c r="D3">
        <v>20</v>
      </c>
      <c r="E3">
        <v>20</v>
      </c>
      <c r="F3">
        <v>20</v>
      </c>
      <c r="G3">
        <v>20</v>
      </c>
    </row>
    <row r="4" spans="1:7">
      <c r="A4" t="s">
        <v>1</v>
      </c>
    </row>
    <row r="5" spans="1:7">
      <c r="A5" t="s">
        <v>3</v>
      </c>
    </row>
    <row r="6" spans="1:7">
      <c r="A6" t="s">
        <v>1</v>
      </c>
    </row>
    <row r="7" spans="1:7">
      <c r="A7" t="s">
        <v>4</v>
      </c>
      <c r="B7" s="2">
        <v>31308</v>
      </c>
      <c r="C7" s="2">
        <v>5720</v>
      </c>
      <c r="D7" s="2">
        <v>13894</v>
      </c>
      <c r="E7" s="2">
        <v>23856</v>
      </c>
      <c r="F7" s="2">
        <v>37524</v>
      </c>
      <c r="G7" s="2">
        <v>75406</v>
      </c>
    </row>
    <row r="8" spans="1:7">
      <c r="A8" t="s">
        <v>5</v>
      </c>
      <c r="B8" s="1">
        <v>28496</v>
      </c>
      <c r="C8" s="1">
        <v>5669</v>
      </c>
      <c r="D8" s="1">
        <v>13348</v>
      </c>
      <c r="E8" s="1">
        <v>22233</v>
      </c>
      <c r="F8" s="1">
        <v>34183</v>
      </c>
      <c r="G8" s="1">
        <v>66923</v>
      </c>
    </row>
    <row r="9" spans="1:7">
      <c r="A9" t="s">
        <v>6</v>
      </c>
      <c r="B9">
        <v>2.5</v>
      </c>
      <c r="C9">
        <v>1.8</v>
      </c>
      <c r="D9">
        <v>2.2000000000000002</v>
      </c>
      <c r="E9">
        <v>2.6</v>
      </c>
      <c r="F9">
        <v>2.9</v>
      </c>
      <c r="G9">
        <v>3.1</v>
      </c>
    </row>
    <row r="10" spans="1:7">
      <c r="A10" t="s">
        <v>7</v>
      </c>
      <c r="B10">
        <v>47.1</v>
      </c>
      <c r="C10">
        <v>51.1</v>
      </c>
      <c r="D10">
        <v>50.5</v>
      </c>
      <c r="E10">
        <v>45.5</v>
      </c>
      <c r="F10">
        <v>43</v>
      </c>
      <c r="G10">
        <v>45.4</v>
      </c>
    </row>
    <row r="11" spans="1:7">
      <c r="A11" t="s">
        <v>1</v>
      </c>
    </row>
    <row r="12" spans="1:7">
      <c r="A12" t="s">
        <v>8</v>
      </c>
    </row>
    <row r="13" spans="1:7">
      <c r="A13" t="s">
        <v>9</v>
      </c>
      <c r="B13">
        <v>1.4</v>
      </c>
      <c r="C13">
        <v>0.7</v>
      </c>
      <c r="D13">
        <v>1</v>
      </c>
      <c r="E13">
        <v>1.4</v>
      </c>
      <c r="F13">
        <v>1.8</v>
      </c>
      <c r="G13">
        <v>2.1</v>
      </c>
    </row>
    <row r="14" spans="1:7">
      <c r="A14" t="s">
        <v>10</v>
      </c>
      <c r="B14">
        <v>2</v>
      </c>
      <c r="C14">
        <v>0.9</v>
      </c>
      <c r="D14">
        <v>1.5</v>
      </c>
      <c r="E14">
        <v>2</v>
      </c>
      <c r="F14">
        <v>2.6</v>
      </c>
      <c r="G14">
        <v>3.1</v>
      </c>
    </row>
    <row r="15" spans="1:7">
      <c r="A15" t="s">
        <v>11</v>
      </c>
      <c r="B15">
        <v>0.7</v>
      </c>
      <c r="C15">
        <v>0.5</v>
      </c>
      <c r="D15">
        <v>0.5</v>
      </c>
      <c r="E15">
        <v>0.7</v>
      </c>
      <c r="F15">
        <v>0.9</v>
      </c>
      <c r="G15">
        <v>0.8</v>
      </c>
    </row>
    <row r="16" spans="1:7">
      <c r="A16" t="s">
        <v>12</v>
      </c>
      <c r="B16">
        <v>0.3</v>
      </c>
      <c r="C16">
        <v>0.5</v>
      </c>
      <c r="D16">
        <v>0.5</v>
      </c>
      <c r="E16">
        <v>0.3</v>
      </c>
      <c r="F16">
        <v>0.2</v>
      </c>
      <c r="G16">
        <v>0.1</v>
      </c>
    </row>
    <row r="17" spans="1:7">
      <c r="A17" t="s">
        <v>1</v>
      </c>
    </row>
    <row r="18" spans="1:7">
      <c r="A18" t="s">
        <v>13</v>
      </c>
    </row>
    <row r="19" spans="1:7">
      <c r="A19" t="s">
        <v>1</v>
      </c>
    </row>
    <row r="20" spans="1:7">
      <c r="A20" t="s">
        <v>14</v>
      </c>
    </row>
    <row r="21" spans="1:7">
      <c r="A21" t="s">
        <v>15</v>
      </c>
      <c r="B21">
        <v>66</v>
      </c>
      <c r="C21">
        <v>41</v>
      </c>
      <c r="D21">
        <v>59</v>
      </c>
      <c r="E21">
        <v>68</v>
      </c>
      <c r="F21">
        <v>78</v>
      </c>
      <c r="G21">
        <v>84</v>
      </c>
    </row>
    <row r="22" spans="1:7">
      <c r="A22" t="s">
        <v>16</v>
      </c>
      <c r="B22">
        <v>34</v>
      </c>
      <c r="C22">
        <v>59</v>
      </c>
      <c r="D22">
        <v>41</v>
      </c>
      <c r="E22">
        <v>32</v>
      </c>
      <c r="F22">
        <v>22</v>
      </c>
      <c r="G22">
        <v>16</v>
      </c>
    </row>
    <row r="23" spans="1:7">
      <c r="A23" t="s">
        <v>1</v>
      </c>
    </row>
    <row r="24" spans="1:7">
      <c r="A24" t="s">
        <v>17</v>
      </c>
    </row>
    <row r="25" spans="1:7">
      <c r="A25" t="s">
        <v>18</v>
      </c>
      <c r="B25">
        <v>62</v>
      </c>
      <c r="C25">
        <v>41</v>
      </c>
      <c r="D25">
        <v>50</v>
      </c>
      <c r="E25">
        <v>60</v>
      </c>
      <c r="F25">
        <v>71</v>
      </c>
      <c r="G25">
        <v>88</v>
      </c>
    </row>
    <row r="26" spans="1:7">
      <c r="A26" t="s">
        <v>19</v>
      </c>
      <c r="B26">
        <v>39</v>
      </c>
      <c r="C26">
        <v>12</v>
      </c>
      <c r="D26">
        <v>18</v>
      </c>
      <c r="E26">
        <v>36</v>
      </c>
      <c r="F26">
        <v>54</v>
      </c>
      <c r="G26">
        <v>74</v>
      </c>
    </row>
    <row r="27" spans="1:7">
      <c r="A27" t="s">
        <v>20</v>
      </c>
      <c r="B27">
        <v>23</v>
      </c>
      <c r="C27">
        <v>29</v>
      </c>
      <c r="D27">
        <v>31</v>
      </c>
      <c r="E27">
        <v>24</v>
      </c>
      <c r="F27">
        <v>18</v>
      </c>
      <c r="G27">
        <v>15</v>
      </c>
    </row>
    <row r="28" spans="1:7">
      <c r="A28" t="s">
        <v>21</v>
      </c>
      <c r="B28">
        <v>38</v>
      </c>
      <c r="C28">
        <v>59</v>
      </c>
      <c r="D28">
        <v>50</v>
      </c>
      <c r="E28">
        <v>40</v>
      </c>
      <c r="F28">
        <v>29</v>
      </c>
      <c r="G28">
        <v>12</v>
      </c>
    </row>
    <row r="29" spans="1:7">
      <c r="A29" t="s">
        <v>1</v>
      </c>
    </row>
    <row r="30" spans="1:7">
      <c r="A30" t="s">
        <v>22</v>
      </c>
    </row>
    <row r="31" spans="1:7">
      <c r="A31" t="s">
        <v>23</v>
      </c>
      <c r="B31">
        <v>10</v>
      </c>
      <c r="C31">
        <v>17</v>
      </c>
      <c r="D31">
        <v>12</v>
      </c>
      <c r="E31">
        <v>10</v>
      </c>
      <c r="F31">
        <v>7</v>
      </c>
      <c r="G31">
        <v>5</v>
      </c>
    </row>
    <row r="32" spans="1:7">
      <c r="A32" t="s">
        <v>24</v>
      </c>
      <c r="B32">
        <v>90</v>
      </c>
      <c r="C32">
        <v>83</v>
      </c>
      <c r="D32">
        <v>88</v>
      </c>
      <c r="E32">
        <v>90</v>
      </c>
      <c r="F32">
        <v>93</v>
      </c>
      <c r="G32">
        <v>95</v>
      </c>
    </row>
    <row r="33" spans="1:7">
      <c r="A33" t="s">
        <v>1</v>
      </c>
    </row>
    <row r="34" spans="1:7">
      <c r="A34" t="s">
        <v>25</v>
      </c>
    </row>
    <row r="35" spans="1:7">
      <c r="A35" t="s">
        <v>26</v>
      </c>
      <c r="B35">
        <v>11</v>
      </c>
      <c r="C35">
        <v>23</v>
      </c>
      <c r="D35">
        <v>17</v>
      </c>
      <c r="E35">
        <v>9</v>
      </c>
      <c r="F35">
        <v>4</v>
      </c>
      <c r="G35">
        <v>2</v>
      </c>
    </row>
    <row r="36" spans="1:7">
      <c r="A36" t="s">
        <v>27</v>
      </c>
      <c r="B36">
        <v>43</v>
      </c>
      <c r="C36">
        <v>46</v>
      </c>
      <c r="D36">
        <v>51</v>
      </c>
      <c r="E36">
        <v>49</v>
      </c>
      <c r="F36">
        <v>40</v>
      </c>
      <c r="G36">
        <v>26</v>
      </c>
    </row>
    <row r="37" spans="1:7">
      <c r="A37" t="s">
        <v>28</v>
      </c>
      <c r="B37">
        <v>46</v>
      </c>
      <c r="C37">
        <v>30</v>
      </c>
      <c r="D37">
        <v>31</v>
      </c>
      <c r="E37">
        <v>42</v>
      </c>
      <c r="F37">
        <v>55</v>
      </c>
      <c r="G37">
        <v>72</v>
      </c>
    </row>
    <row r="38" spans="1:7">
      <c r="A38" t="s">
        <v>29</v>
      </c>
      <c r="B38">
        <v>1</v>
      </c>
      <c r="C38">
        <v>1</v>
      </c>
      <c r="D38">
        <v>1</v>
      </c>
      <c r="E38">
        <v>-2</v>
      </c>
      <c r="F38">
        <v>-2</v>
      </c>
      <c r="G38">
        <v>-3</v>
      </c>
    </row>
    <row r="39" spans="1:7">
      <c r="A39" t="s">
        <v>1</v>
      </c>
    </row>
    <row r="40" spans="1:7">
      <c r="A40" t="s">
        <v>30</v>
      </c>
      <c r="B40">
        <v>87</v>
      </c>
      <c r="C40">
        <v>62</v>
      </c>
      <c r="D40">
        <v>85</v>
      </c>
      <c r="E40">
        <v>94</v>
      </c>
      <c r="F40">
        <v>97</v>
      </c>
      <c r="G40">
        <v>97</v>
      </c>
    </row>
    <row r="41" spans="1:7">
      <c r="A41" t="s">
        <v>1</v>
      </c>
    </row>
    <row r="42" spans="1:7">
      <c r="A42" t="s">
        <v>31</v>
      </c>
      <c r="B42" s="2">
        <v>2307959</v>
      </c>
      <c r="C42">
        <v>8.5</v>
      </c>
      <c r="D42">
        <v>12.4</v>
      </c>
      <c r="E42">
        <v>17.3</v>
      </c>
      <c r="F42">
        <v>24.2</v>
      </c>
      <c r="G42">
        <v>37.6</v>
      </c>
    </row>
    <row r="43" spans="1:7">
      <c r="A43" t="s">
        <v>752</v>
      </c>
      <c r="B43" s="57">
        <f>B42/B2*1000</f>
        <v>27820.142237222757</v>
      </c>
      <c r="C43" s="1">
        <f>($B42*(C42/100))/C2*1000</f>
        <v>11847.838809034907</v>
      </c>
      <c r="D43" s="1">
        <f t="shared" ref="D43:F43" si="0">($B42*(D42/100))/D2*1000</f>
        <v>17256.808731307283</v>
      </c>
      <c r="E43" s="1">
        <f t="shared" si="0"/>
        <v>24064.423035197684</v>
      </c>
      <c r="F43" s="1">
        <f t="shared" si="0"/>
        <v>33631.967122297821</v>
      </c>
      <c r="G43" s="1">
        <f>($B42*(G42/100))/G2*1000</f>
        <v>52213.753549939829</v>
      </c>
    </row>
    <row r="44" spans="1:7">
      <c r="A44" t="s">
        <v>32</v>
      </c>
      <c r="B44" s="1">
        <v>323845</v>
      </c>
      <c r="C44">
        <v>10.5</v>
      </c>
      <c r="D44">
        <v>14.8</v>
      </c>
      <c r="E44">
        <v>18.600000000000001</v>
      </c>
      <c r="F44">
        <v>23.7</v>
      </c>
      <c r="G44">
        <v>32.5</v>
      </c>
    </row>
    <row r="45" spans="1:7">
      <c r="A45" t="s">
        <v>33</v>
      </c>
      <c r="B45" s="1">
        <v>184457</v>
      </c>
      <c r="C45">
        <v>12.6</v>
      </c>
      <c r="D45">
        <v>16.8</v>
      </c>
      <c r="E45">
        <v>19.600000000000001</v>
      </c>
      <c r="F45">
        <v>23.2</v>
      </c>
      <c r="G45">
        <v>27.8</v>
      </c>
    </row>
    <row r="46" spans="1:7">
      <c r="A46" t="s">
        <v>34</v>
      </c>
      <c r="B46" s="1">
        <v>27753</v>
      </c>
      <c r="C46">
        <v>13.3</v>
      </c>
      <c r="D46">
        <v>16.7</v>
      </c>
      <c r="E46">
        <v>19</v>
      </c>
      <c r="F46">
        <v>23.4</v>
      </c>
      <c r="G46">
        <v>27.5</v>
      </c>
    </row>
    <row r="47" spans="1:7">
      <c r="A47" t="s">
        <v>35</v>
      </c>
      <c r="B47" s="1">
        <v>9994</v>
      </c>
      <c r="C47">
        <v>14.7</v>
      </c>
      <c r="D47">
        <v>18</v>
      </c>
      <c r="E47">
        <v>19.2</v>
      </c>
      <c r="F47">
        <v>21.7</v>
      </c>
      <c r="G47">
        <v>26.4</v>
      </c>
    </row>
    <row r="48" spans="1:7">
      <c r="A48" t="s">
        <v>36</v>
      </c>
      <c r="B48" s="1">
        <v>17759</v>
      </c>
      <c r="C48">
        <v>12.5</v>
      </c>
      <c r="D48">
        <v>16</v>
      </c>
      <c r="E48">
        <v>18.899999999999999</v>
      </c>
      <c r="F48">
        <v>24.3</v>
      </c>
      <c r="G48">
        <v>28.2</v>
      </c>
    </row>
    <row r="49" spans="1:7">
      <c r="A49" t="s">
        <v>37</v>
      </c>
      <c r="B49" s="1">
        <v>47217</v>
      </c>
      <c r="C49">
        <v>12.7</v>
      </c>
      <c r="D49">
        <v>17.600000000000001</v>
      </c>
      <c r="E49">
        <v>19.600000000000001</v>
      </c>
      <c r="F49">
        <v>22.8</v>
      </c>
      <c r="G49">
        <v>27.2</v>
      </c>
    </row>
    <row r="50" spans="1:7">
      <c r="A50" t="s">
        <v>38</v>
      </c>
      <c r="B50" s="1">
        <v>15634</v>
      </c>
      <c r="C50">
        <v>12.2</v>
      </c>
      <c r="D50">
        <v>17.399999999999999</v>
      </c>
      <c r="E50">
        <v>20.100000000000001</v>
      </c>
      <c r="F50">
        <v>23.4</v>
      </c>
      <c r="G50">
        <v>27</v>
      </c>
    </row>
    <row r="51" spans="1:7">
      <c r="A51" t="s">
        <v>39</v>
      </c>
      <c r="B51" s="1">
        <v>8968</v>
      </c>
      <c r="C51">
        <v>15.6</v>
      </c>
      <c r="D51">
        <v>17.100000000000001</v>
      </c>
      <c r="E51">
        <v>19.7</v>
      </c>
      <c r="F51">
        <v>22.3</v>
      </c>
      <c r="G51">
        <v>25.3</v>
      </c>
    </row>
    <row r="52" spans="1:7">
      <c r="A52" t="s">
        <v>40</v>
      </c>
      <c r="B52" s="1">
        <v>7025</v>
      </c>
      <c r="C52">
        <v>11.4</v>
      </c>
      <c r="D52">
        <v>19.3</v>
      </c>
      <c r="E52">
        <v>19.600000000000001</v>
      </c>
      <c r="F52">
        <v>23.2</v>
      </c>
      <c r="G52">
        <v>26.6</v>
      </c>
    </row>
    <row r="53" spans="1:7">
      <c r="A53" t="s">
        <v>41</v>
      </c>
      <c r="B53" s="1">
        <v>7660</v>
      </c>
      <c r="C53">
        <v>12.3</v>
      </c>
      <c r="D53">
        <v>16.8</v>
      </c>
      <c r="E53">
        <v>19.3</v>
      </c>
      <c r="F53">
        <v>22.2</v>
      </c>
      <c r="G53">
        <v>29.4</v>
      </c>
    </row>
    <row r="54" spans="1:7">
      <c r="A54" t="s">
        <v>42</v>
      </c>
      <c r="B54" s="1">
        <v>5445</v>
      </c>
      <c r="C54">
        <v>10.7</v>
      </c>
      <c r="D54">
        <v>17.3</v>
      </c>
      <c r="E54">
        <v>18.7</v>
      </c>
      <c r="F54">
        <v>22.3</v>
      </c>
      <c r="G54">
        <v>31.1</v>
      </c>
    </row>
    <row r="55" spans="1:7">
      <c r="A55" t="s">
        <v>43</v>
      </c>
      <c r="B55" s="1">
        <v>2484</v>
      </c>
      <c r="C55">
        <v>15.1</v>
      </c>
      <c r="D55">
        <v>19.899999999999999</v>
      </c>
      <c r="E55">
        <v>19.8</v>
      </c>
      <c r="F55">
        <v>22.3</v>
      </c>
      <c r="G55">
        <v>22.9</v>
      </c>
    </row>
    <row r="56" spans="1:7">
      <c r="A56" t="s">
        <v>1</v>
      </c>
    </row>
    <row r="57" spans="1:7">
      <c r="A57" t="s">
        <v>44</v>
      </c>
      <c r="B57" s="1">
        <v>23278</v>
      </c>
      <c r="C57">
        <v>13.2</v>
      </c>
      <c r="D57">
        <v>17</v>
      </c>
      <c r="E57">
        <v>19.5</v>
      </c>
      <c r="F57">
        <v>23.1</v>
      </c>
      <c r="G57">
        <v>27.1</v>
      </c>
    </row>
    <row r="58" spans="1:7">
      <c r="A58" t="s">
        <v>45</v>
      </c>
      <c r="B58" s="1">
        <v>11180</v>
      </c>
      <c r="C58">
        <v>14.6</v>
      </c>
      <c r="D58">
        <v>18.8</v>
      </c>
      <c r="E58">
        <v>20.2</v>
      </c>
      <c r="F58">
        <v>22.6</v>
      </c>
      <c r="G58">
        <v>23.8</v>
      </c>
    </row>
    <row r="59" spans="1:7">
      <c r="A59" t="s">
        <v>46</v>
      </c>
      <c r="B59" s="1">
        <v>12098</v>
      </c>
      <c r="C59">
        <v>12</v>
      </c>
      <c r="D59">
        <v>15.3</v>
      </c>
      <c r="E59">
        <v>18.8</v>
      </c>
      <c r="F59">
        <v>23.7</v>
      </c>
      <c r="G59">
        <v>30.2</v>
      </c>
    </row>
    <row r="60" spans="1:7">
      <c r="A60" t="s">
        <v>47</v>
      </c>
      <c r="B60" s="1">
        <v>30922</v>
      </c>
      <c r="C60">
        <v>13.1</v>
      </c>
      <c r="D60">
        <v>17.100000000000001</v>
      </c>
      <c r="E60">
        <v>19.600000000000001</v>
      </c>
      <c r="F60">
        <v>23.3</v>
      </c>
      <c r="G60">
        <v>27</v>
      </c>
    </row>
    <row r="61" spans="1:7">
      <c r="A61" t="s">
        <v>48</v>
      </c>
      <c r="B61" s="1">
        <v>9367</v>
      </c>
      <c r="C61">
        <v>13.2</v>
      </c>
      <c r="D61">
        <v>16.399999999999999</v>
      </c>
      <c r="E61">
        <v>20</v>
      </c>
      <c r="F61">
        <v>23.5</v>
      </c>
      <c r="G61">
        <v>26.9</v>
      </c>
    </row>
    <row r="62" spans="1:7">
      <c r="A62" t="s">
        <v>49</v>
      </c>
      <c r="B62" s="1">
        <v>9602</v>
      </c>
      <c r="C62">
        <v>13.2</v>
      </c>
      <c r="D62">
        <v>18.100000000000001</v>
      </c>
      <c r="E62">
        <v>19.5</v>
      </c>
      <c r="F62">
        <v>22.5</v>
      </c>
      <c r="G62">
        <v>26.7</v>
      </c>
    </row>
    <row r="63" spans="1:7">
      <c r="A63" t="s">
        <v>50</v>
      </c>
      <c r="B63" s="1">
        <v>6840</v>
      </c>
      <c r="C63">
        <v>13.5</v>
      </c>
      <c r="D63">
        <v>16.7</v>
      </c>
      <c r="E63">
        <v>18.5</v>
      </c>
      <c r="F63">
        <v>23.2</v>
      </c>
      <c r="G63">
        <v>28</v>
      </c>
    </row>
    <row r="64" spans="1:7">
      <c r="A64" t="s">
        <v>51</v>
      </c>
      <c r="B64" s="1">
        <v>5112</v>
      </c>
      <c r="C64">
        <v>11.8</v>
      </c>
      <c r="D64">
        <v>17.100000000000001</v>
      </c>
      <c r="E64">
        <v>20.3</v>
      </c>
      <c r="F64">
        <v>24.3</v>
      </c>
      <c r="G64">
        <v>26.5</v>
      </c>
    </row>
    <row r="65" spans="1:7">
      <c r="A65" t="s">
        <v>1</v>
      </c>
    </row>
    <row r="66" spans="1:7">
      <c r="A66" t="s">
        <v>52</v>
      </c>
      <c r="B66" s="1">
        <v>55288</v>
      </c>
      <c r="C66">
        <v>11.5</v>
      </c>
      <c r="D66">
        <v>15.9</v>
      </c>
      <c r="E66">
        <v>20</v>
      </c>
      <c r="F66">
        <v>23.6</v>
      </c>
      <c r="G66">
        <v>29</v>
      </c>
    </row>
    <row r="67" spans="1:7">
      <c r="A67" t="s">
        <v>53</v>
      </c>
      <c r="B67" s="1">
        <v>6575</v>
      </c>
      <c r="C67">
        <v>12.9</v>
      </c>
      <c r="D67">
        <v>14.6</v>
      </c>
      <c r="E67">
        <v>19.3</v>
      </c>
      <c r="F67">
        <v>25.9</v>
      </c>
      <c r="G67">
        <v>27.4</v>
      </c>
    </row>
    <row r="68" spans="1:7">
      <c r="A68" t="s">
        <v>54</v>
      </c>
      <c r="B68" s="1">
        <v>4589</v>
      </c>
      <c r="C68">
        <v>12.7</v>
      </c>
      <c r="D68">
        <v>19.100000000000001</v>
      </c>
      <c r="E68">
        <v>19.899999999999999</v>
      </c>
      <c r="F68">
        <v>23</v>
      </c>
      <c r="G68">
        <v>25.3</v>
      </c>
    </row>
    <row r="69" spans="1:7">
      <c r="A69" t="s">
        <v>55</v>
      </c>
      <c r="B69" s="1">
        <v>24629</v>
      </c>
      <c r="C69">
        <v>11</v>
      </c>
      <c r="D69">
        <v>16.100000000000001</v>
      </c>
      <c r="E69">
        <v>20.2</v>
      </c>
      <c r="F69">
        <v>23.8</v>
      </c>
      <c r="G69">
        <v>28.9</v>
      </c>
    </row>
    <row r="70" spans="1:7">
      <c r="A70" t="s">
        <v>56</v>
      </c>
      <c r="B70" s="1">
        <v>16597</v>
      </c>
      <c r="C70">
        <v>12.3</v>
      </c>
      <c r="D70">
        <v>16.600000000000001</v>
      </c>
      <c r="E70">
        <v>20.399999999999999</v>
      </c>
      <c r="F70">
        <v>22.5</v>
      </c>
      <c r="G70">
        <v>28.3</v>
      </c>
    </row>
    <row r="71" spans="1:7">
      <c r="A71" t="s">
        <v>57</v>
      </c>
    </row>
    <row r="72" spans="1:7">
      <c r="A72" t="s">
        <v>58</v>
      </c>
      <c r="B72" s="1">
        <v>2898</v>
      </c>
      <c r="C72">
        <v>6.6</v>
      </c>
      <c r="D72">
        <v>8.1</v>
      </c>
      <c r="E72">
        <v>17.5</v>
      </c>
      <c r="F72">
        <v>24.2</v>
      </c>
      <c r="G72">
        <v>43.5</v>
      </c>
    </row>
    <row r="73" spans="1:7">
      <c r="A73" t="s">
        <v>59</v>
      </c>
      <c r="B73" s="1">
        <v>139388</v>
      </c>
      <c r="C73">
        <v>7.7</v>
      </c>
      <c r="D73">
        <v>12.1</v>
      </c>
      <c r="E73">
        <v>17.2</v>
      </c>
      <c r="F73">
        <v>24.2</v>
      </c>
      <c r="G73">
        <v>38.799999999999997</v>
      </c>
    </row>
    <row r="74" spans="1:7">
      <c r="A74" t="s">
        <v>1</v>
      </c>
    </row>
    <row r="75" spans="1:7">
      <c r="A75" t="s">
        <v>60</v>
      </c>
      <c r="B75" s="1">
        <v>22961</v>
      </c>
      <c r="C75">
        <v>8.6999999999999993</v>
      </c>
      <c r="D75">
        <v>13.1</v>
      </c>
      <c r="E75">
        <v>20.5</v>
      </c>
      <c r="F75">
        <v>24.7</v>
      </c>
      <c r="G75">
        <v>33.1</v>
      </c>
    </row>
    <row r="76" spans="1:7">
      <c r="A76" t="s">
        <v>1</v>
      </c>
    </row>
    <row r="77" spans="1:7">
      <c r="A77" t="s">
        <v>61</v>
      </c>
      <c r="B77" s="1">
        <v>708468</v>
      </c>
      <c r="C77">
        <v>9.9</v>
      </c>
      <c r="D77">
        <v>13.4</v>
      </c>
      <c r="E77">
        <v>17.3</v>
      </c>
      <c r="F77">
        <v>22.8</v>
      </c>
      <c r="G77">
        <v>36.6</v>
      </c>
    </row>
    <row r="78" spans="1:7">
      <c r="A78" t="s">
        <v>62</v>
      </c>
      <c r="B78" s="1">
        <v>400398</v>
      </c>
      <c r="C78">
        <v>9.8000000000000007</v>
      </c>
      <c r="D78">
        <v>12.8</v>
      </c>
      <c r="E78">
        <v>16.7</v>
      </c>
      <c r="F78">
        <v>22.7</v>
      </c>
      <c r="G78">
        <v>37.9</v>
      </c>
    </row>
    <row r="79" spans="1:7">
      <c r="A79" t="s">
        <v>63</v>
      </c>
      <c r="B79" s="1">
        <v>235306</v>
      </c>
      <c r="C79">
        <v>5.7</v>
      </c>
      <c r="D79">
        <v>7.6</v>
      </c>
      <c r="E79">
        <v>13.6</v>
      </c>
      <c r="F79">
        <v>23.4</v>
      </c>
      <c r="G79">
        <v>49.7</v>
      </c>
    </row>
    <row r="80" spans="1:7">
      <c r="A80" t="s">
        <v>64</v>
      </c>
      <c r="B80" s="1">
        <v>144787</v>
      </c>
      <c r="C80">
        <v>4</v>
      </c>
      <c r="D80">
        <v>5</v>
      </c>
      <c r="E80">
        <v>11.7</v>
      </c>
      <c r="F80">
        <v>25.6</v>
      </c>
      <c r="G80">
        <v>53.8</v>
      </c>
    </row>
    <row r="81" spans="1:7">
      <c r="A81" t="s">
        <v>1</v>
      </c>
    </row>
    <row r="82" spans="1:7">
      <c r="A82" t="s">
        <v>65</v>
      </c>
      <c r="B82" s="1">
        <v>46664</v>
      </c>
      <c r="C82">
        <v>7.2</v>
      </c>
      <c r="D82">
        <v>11.1</v>
      </c>
      <c r="E82">
        <v>15.9</v>
      </c>
      <c r="F82">
        <v>20.3</v>
      </c>
      <c r="G82">
        <v>45.6</v>
      </c>
    </row>
    <row r="83" spans="1:7">
      <c r="A83" t="s">
        <v>66</v>
      </c>
    </row>
    <row r="84" spans="1:7">
      <c r="A84" t="s">
        <v>67</v>
      </c>
      <c r="B84" s="1">
        <v>43854</v>
      </c>
      <c r="C84">
        <v>9.9</v>
      </c>
      <c r="D84">
        <v>12.4</v>
      </c>
      <c r="E84">
        <v>17.7</v>
      </c>
      <c r="F84">
        <v>19.5</v>
      </c>
      <c r="G84">
        <v>40.6</v>
      </c>
    </row>
    <row r="85" spans="1:7">
      <c r="A85" t="s">
        <v>68</v>
      </c>
      <c r="B85" s="1">
        <v>126316</v>
      </c>
      <c r="C85">
        <v>18.7</v>
      </c>
      <c r="D85">
        <v>24</v>
      </c>
      <c r="E85">
        <v>23.7</v>
      </c>
      <c r="F85">
        <v>21.6</v>
      </c>
      <c r="G85">
        <v>12</v>
      </c>
    </row>
    <row r="86" spans="1:7">
      <c r="A86" t="s">
        <v>69</v>
      </c>
      <c r="B86" s="1">
        <v>38776</v>
      </c>
      <c r="C86">
        <v>5.8</v>
      </c>
      <c r="D86">
        <v>7.8</v>
      </c>
      <c r="E86">
        <v>13</v>
      </c>
      <c r="F86">
        <v>22.5</v>
      </c>
      <c r="G86">
        <v>50.9</v>
      </c>
    </row>
    <row r="87" spans="1:7">
      <c r="A87" t="s">
        <v>1</v>
      </c>
    </row>
    <row r="88" spans="1:7">
      <c r="A88" t="s">
        <v>70</v>
      </c>
      <c r="B88" s="1">
        <v>150177</v>
      </c>
      <c r="C88">
        <v>13</v>
      </c>
      <c r="D88">
        <v>16.600000000000001</v>
      </c>
      <c r="E88">
        <v>19.5</v>
      </c>
      <c r="F88">
        <v>22.4</v>
      </c>
      <c r="G88">
        <v>28.6</v>
      </c>
    </row>
    <row r="89" spans="1:7">
      <c r="A89" t="s">
        <v>71</v>
      </c>
      <c r="B89" s="1">
        <v>20406</v>
      </c>
      <c r="C89">
        <v>13.6</v>
      </c>
      <c r="D89">
        <v>17.3</v>
      </c>
      <c r="E89">
        <v>19</v>
      </c>
      <c r="F89">
        <v>22.5</v>
      </c>
      <c r="G89">
        <v>27.7</v>
      </c>
    </row>
    <row r="90" spans="1:7">
      <c r="A90" t="s">
        <v>72</v>
      </c>
      <c r="B90" s="1">
        <v>60201</v>
      </c>
      <c r="C90">
        <v>12.7</v>
      </c>
      <c r="D90">
        <v>16.8</v>
      </c>
      <c r="E90">
        <v>19.5</v>
      </c>
      <c r="F90">
        <v>21.9</v>
      </c>
      <c r="G90">
        <v>29</v>
      </c>
    </row>
    <row r="91" spans="1:7">
      <c r="A91" t="s">
        <v>73</v>
      </c>
      <c r="B91" s="1">
        <v>8062</v>
      </c>
      <c r="C91">
        <v>14.4</v>
      </c>
      <c r="D91">
        <v>17.399999999999999</v>
      </c>
      <c r="E91">
        <v>18.899999999999999</v>
      </c>
      <c r="F91">
        <v>20.3</v>
      </c>
      <c r="G91">
        <v>29</v>
      </c>
    </row>
    <row r="92" spans="1:7">
      <c r="A92" t="s">
        <v>74</v>
      </c>
      <c r="B92" s="1">
        <v>46368</v>
      </c>
      <c r="C92">
        <v>13.2</v>
      </c>
      <c r="D92">
        <v>16.399999999999999</v>
      </c>
      <c r="E92">
        <v>20.2</v>
      </c>
      <c r="F92">
        <v>23</v>
      </c>
      <c r="G92">
        <v>27.1</v>
      </c>
    </row>
    <row r="93" spans="1:7">
      <c r="A93" t="s">
        <v>75</v>
      </c>
      <c r="B93" s="1">
        <v>15140</v>
      </c>
      <c r="C93">
        <v>11.6</v>
      </c>
      <c r="D93">
        <v>14.8</v>
      </c>
      <c r="E93">
        <v>18.2</v>
      </c>
      <c r="F93">
        <v>23.4</v>
      </c>
      <c r="G93">
        <v>32</v>
      </c>
    </row>
    <row r="94" spans="1:7">
      <c r="A94" t="s">
        <v>76</v>
      </c>
      <c r="B94" s="1">
        <v>37744</v>
      </c>
      <c r="C94">
        <v>6.6</v>
      </c>
      <c r="D94">
        <v>10.1</v>
      </c>
      <c r="E94">
        <v>15.9</v>
      </c>
      <c r="F94">
        <v>22.3</v>
      </c>
      <c r="G94">
        <v>45.2</v>
      </c>
    </row>
    <row r="95" spans="1:7">
      <c r="A95" t="s">
        <v>77</v>
      </c>
      <c r="B95" s="1">
        <v>18745</v>
      </c>
      <c r="C95">
        <v>5.6</v>
      </c>
      <c r="D95">
        <v>10.1</v>
      </c>
      <c r="E95">
        <v>17.7</v>
      </c>
      <c r="F95">
        <v>28.5</v>
      </c>
      <c r="G95">
        <v>38.200000000000003</v>
      </c>
    </row>
    <row r="96" spans="1:7">
      <c r="A96" t="s">
        <v>78</v>
      </c>
      <c r="B96" s="1">
        <v>18999</v>
      </c>
      <c r="C96">
        <v>7.5</v>
      </c>
      <c r="D96">
        <v>10.1</v>
      </c>
      <c r="E96">
        <v>14.2</v>
      </c>
      <c r="F96">
        <v>16.2</v>
      </c>
      <c r="G96">
        <v>52.1</v>
      </c>
    </row>
    <row r="97" spans="1:7">
      <c r="A97" t="s">
        <v>1</v>
      </c>
    </row>
    <row r="98" spans="1:7">
      <c r="A98" t="s">
        <v>79</v>
      </c>
      <c r="B98" s="1">
        <v>31468</v>
      </c>
      <c r="C98">
        <v>9</v>
      </c>
      <c r="D98">
        <v>17.100000000000001</v>
      </c>
      <c r="E98">
        <v>18.7</v>
      </c>
      <c r="F98">
        <v>22.4</v>
      </c>
      <c r="G98">
        <v>32.799999999999997</v>
      </c>
    </row>
    <row r="99" spans="1:7">
      <c r="A99" t="s">
        <v>80</v>
      </c>
      <c r="B99" s="1">
        <v>8511</v>
      </c>
      <c r="C99">
        <v>12</v>
      </c>
      <c r="D99">
        <v>16.3</v>
      </c>
      <c r="E99">
        <v>19.899999999999999</v>
      </c>
      <c r="F99">
        <v>22.5</v>
      </c>
      <c r="G99">
        <v>29.4</v>
      </c>
    </row>
    <row r="100" spans="1:7">
      <c r="A100" t="s">
        <v>81</v>
      </c>
      <c r="B100" s="1">
        <v>13252</v>
      </c>
      <c r="C100">
        <v>6.9</v>
      </c>
      <c r="D100">
        <v>18</v>
      </c>
      <c r="E100">
        <v>17</v>
      </c>
      <c r="F100">
        <v>21.5</v>
      </c>
      <c r="G100">
        <v>36.5</v>
      </c>
    </row>
    <row r="101" spans="1:7">
      <c r="A101" t="s">
        <v>82</v>
      </c>
      <c r="B101" s="1">
        <v>9705</v>
      </c>
      <c r="C101">
        <v>9.3000000000000007</v>
      </c>
      <c r="D101">
        <v>16.7</v>
      </c>
      <c r="E101">
        <v>19.8</v>
      </c>
      <c r="F101">
        <v>23.5</v>
      </c>
      <c r="G101">
        <v>30.7</v>
      </c>
    </row>
    <row r="102" spans="1:7">
      <c r="A102" t="s">
        <v>83</v>
      </c>
      <c r="B102" s="1">
        <v>88681</v>
      </c>
      <c r="C102">
        <v>6.8</v>
      </c>
      <c r="D102">
        <v>10.9</v>
      </c>
      <c r="E102">
        <v>16</v>
      </c>
      <c r="F102">
        <v>24.4</v>
      </c>
      <c r="G102">
        <v>41.8</v>
      </c>
    </row>
    <row r="103" spans="1:7">
      <c r="A103" t="s">
        <v>84</v>
      </c>
      <c r="B103" s="1">
        <v>8290</v>
      </c>
      <c r="C103">
        <v>4.0999999999999996</v>
      </c>
      <c r="D103">
        <v>12.3</v>
      </c>
      <c r="E103">
        <v>19.7</v>
      </c>
      <c r="F103">
        <v>21.7</v>
      </c>
      <c r="G103">
        <v>42.1</v>
      </c>
    </row>
    <row r="104" spans="1:7">
      <c r="A104" t="s">
        <v>85</v>
      </c>
      <c r="B104" s="1">
        <v>26488</v>
      </c>
      <c r="C104">
        <v>6.3</v>
      </c>
      <c r="D104">
        <v>11.9</v>
      </c>
      <c r="E104">
        <v>14.1</v>
      </c>
      <c r="F104">
        <v>24.7</v>
      </c>
      <c r="G104">
        <v>42.9</v>
      </c>
    </row>
    <row r="105" spans="1:7">
      <c r="A105" t="s">
        <v>86</v>
      </c>
      <c r="B105" s="1">
        <v>5953</v>
      </c>
      <c r="C105">
        <v>5</v>
      </c>
      <c r="D105">
        <v>8.1999999999999993</v>
      </c>
      <c r="E105">
        <v>10.4</v>
      </c>
      <c r="F105">
        <v>24.1</v>
      </c>
      <c r="G105">
        <v>52.3</v>
      </c>
    </row>
    <row r="106" spans="1:7">
      <c r="A106" t="s">
        <v>87</v>
      </c>
      <c r="B106" s="1">
        <v>12270</v>
      </c>
      <c r="C106">
        <v>6.6</v>
      </c>
      <c r="D106">
        <v>14.3</v>
      </c>
      <c r="E106">
        <v>17.3</v>
      </c>
      <c r="F106">
        <v>27</v>
      </c>
      <c r="G106">
        <v>34.799999999999997</v>
      </c>
    </row>
    <row r="107" spans="1:7">
      <c r="A107" t="s">
        <v>88</v>
      </c>
      <c r="B107" s="1">
        <v>5477</v>
      </c>
      <c r="C107">
        <v>7.1</v>
      </c>
      <c r="D107">
        <v>11.2</v>
      </c>
      <c r="E107">
        <v>13.5</v>
      </c>
      <c r="F107">
        <v>25.1</v>
      </c>
      <c r="G107">
        <v>43.1</v>
      </c>
    </row>
    <row r="108" spans="1:7">
      <c r="A108" t="s">
        <v>89</v>
      </c>
      <c r="B108" s="1">
        <v>30203</v>
      </c>
      <c r="C108">
        <v>8.4</v>
      </c>
      <c r="D108">
        <v>8.6999999999999993</v>
      </c>
      <c r="E108">
        <v>17.7</v>
      </c>
      <c r="F108">
        <v>23.9</v>
      </c>
      <c r="G108">
        <v>41.3</v>
      </c>
    </row>
    <row r="109" spans="1:7">
      <c r="A109" t="s">
        <v>1</v>
      </c>
    </row>
    <row r="110" spans="1:7">
      <c r="A110" t="s">
        <v>90</v>
      </c>
      <c r="B110" s="1">
        <v>126476</v>
      </c>
      <c r="C110">
        <v>7.8</v>
      </c>
      <c r="D110">
        <v>11.4</v>
      </c>
      <c r="E110">
        <v>17.3</v>
      </c>
      <c r="F110">
        <v>25.3</v>
      </c>
      <c r="G110">
        <v>38.200000000000003</v>
      </c>
    </row>
    <row r="111" spans="1:7">
      <c r="A111" t="s">
        <v>91</v>
      </c>
      <c r="B111" s="1">
        <v>31563</v>
      </c>
      <c r="C111">
        <v>6.5</v>
      </c>
      <c r="D111">
        <v>10.8</v>
      </c>
      <c r="E111">
        <v>15.1</v>
      </c>
      <c r="F111">
        <v>25.2</v>
      </c>
      <c r="G111">
        <v>42.4</v>
      </c>
    </row>
    <row r="112" spans="1:7">
      <c r="A112" t="s">
        <v>92</v>
      </c>
      <c r="B112" s="1">
        <v>25387</v>
      </c>
      <c r="C112">
        <v>5.8</v>
      </c>
      <c r="D112">
        <v>11.2</v>
      </c>
      <c r="E112">
        <v>14.6</v>
      </c>
      <c r="F112">
        <v>24.7</v>
      </c>
      <c r="G112">
        <v>43.7</v>
      </c>
    </row>
    <row r="113" spans="1:7">
      <c r="A113" t="s">
        <v>93</v>
      </c>
      <c r="B113" s="1">
        <v>6176</v>
      </c>
      <c r="C113">
        <v>9.1999999999999993</v>
      </c>
      <c r="D113">
        <v>9.3000000000000007</v>
      </c>
      <c r="E113">
        <v>17.3</v>
      </c>
      <c r="F113">
        <v>27.2</v>
      </c>
      <c r="G113">
        <v>37</v>
      </c>
    </row>
    <row r="114" spans="1:7">
      <c r="A114" t="s">
        <v>94</v>
      </c>
      <c r="B114" s="1">
        <v>51803</v>
      </c>
      <c r="C114">
        <v>7.8</v>
      </c>
      <c r="D114">
        <v>11.6</v>
      </c>
      <c r="E114">
        <v>19.399999999999999</v>
      </c>
      <c r="F114">
        <v>24.7</v>
      </c>
      <c r="G114">
        <v>36.5</v>
      </c>
    </row>
    <row r="115" spans="1:7">
      <c r="A115" t="s">
        <v>95</v>
      </c>
      <c r="B115" s="1">
        <v>44112</v>
      </c>
      <c r="C115">
        <v>8</v>
      </c>
      <c r="D115">
        <v>11.9</v>
      </c>
      <c r="E115">
        <v>20</v>
      </c>
      <c r="F115">
        <v>23.8</v>
      </c>
      <c r="G115">
        <v>36.299999999999997</v>
      </c>
    </row>
    <row r="116" spans="1:7">
      <c r="A116" t="s">
        <v>96</v>
      </c>
      <c r="B116" s="1">
        <v>7691</v>
      </c>
      <c r="C116">
        <v>6.9</v>
      </c>
      <c r="D116">
        <v>10.1</v>
      </c>
      <c r="E116">
        <v>15.7</v>
      </c>
      <c r="F116">
        <v>29.9</v>
      </c>
      <c r="G116">
        <v>37.5</v>
      </c>
    </row>
    <row r="117" spans="1:7">
      <c r="A117" t="s">
        <v>97</v>
      </c>
      <c r="B117" s="1">
        <v>6072</v>
      </c>
      <c r="C117">
        <v>7.4</v>
      </c>
      <c r="D117">
        <v>13.1</v>
      </c>
      <c r="E117">
        <v>16.3</v>
      </c>
      <c r="F117">
        <v>29.8</v>
      </c>
      <c r="G117">
        <v>33.4</v>
      </c>
    </row>
    <row r="118" spans="1:7">
      <c r="A118" t="s">
        <v>98</v>
      </c>
      <c r="B118" s="1">
        <v>14733</v>
      </c>
      <c r="C118">
        <v>9.4</v>
      </c>
      <c r="D118">
        <v>13</v>
      </c>
      <c r="E118">
        <v>17.3</v>
      </c>
      <c r="F118">
        <v>28.9</v>
      </c>
      <c r="G118">
        <v>31.5</v>
      </c>
    </row>
    <row r="119" spans="1:7">
      <c r="A119" t="s">
        <v>99</v>
      </c>
      <c r="B119" s="1">
        <v>22305</v>
      </c>
      <c r="C119">
        <v>9</v>
      </c>
      <c r="D119">
        <v>9.9</v>
      </c>
      <c r="E119">
        <v>15.8</v>
      </c>
      <c r="F119">
        <v>23.2</v>
      </c>
      <c r="G119">
        <v>42.1</v>
      </c>
    </row>
    <row r="120" spans="1:7">
      <c r="A120" t="s">
        <v>1</v>
      </c>
    </row>
    <row r="121" spans="1:7">
      <c r="A121" t="s">
        <v>100</v>
      </c>
      <c r="B121" s="1">
        <v>437072</v>
      </c>
      <c r="C121">
        <v>7.5</v>
      </c>
      <c r="D121">
        <v>12.1</v>
      </c>
      <c r="E121">
        <v>17.3</v>
      </c>
      <c r="F121">
        <v>27.4</v>
      </c>
      <c r="G121">
        <v>35.700000000000003</v>
      </c>
    </row>
    <row r="122" spans="1:7">
      <c r="A122" t="s">
        <v>1</v>
      </c>
    </row>
    <row r="123" spans="1:7">
      <c r="A123" t="s">
        <v>101</v>
      </c>
      <c r="B123" s="1">
        <v>194790</v>
      </c>
      <c r="C123">
        <v>7.1</v>
      </c>
      <c r="D123">
        <v>11.7</v>
      </c>
      <c r="E123">
        <v>16</v>
      </c>
      <c r="F123">
        <v>29.9</v>
      </c>
      <c r="G123">
        <v>35.4</v>
      </c>
    </row>
    <row r="124" spans="1:7">
      <c r="A124" t="s">
        <v>102</v>
      </c>
      <c r="B124" s="1">
        <v>102742</v>
      </c>
      <c r="C124">
        <v>5.3</v>
      </c>
      <c r="D124">
        <v>7.9</v>
      </c>
      <c r="E124">
        <v>15</v>
      </c>
      <c r="F124">
        <v>28.1</v>
      </c>
      <c r="G124">
        <v>43.8</v>
      </c>
    </row>
    <row r="125" spans="1:7">
      <c r="A125" t="s">
        <v>103</v>
      </c>
      <c r="B125" s="1">
        <v>90127</v>
      </c>
      <c r="C125">
        <v>9</v>
      </c>
      <c r="D125">
        <v>16</v>
      </c>
      <c r="E125">
        <v>17.2</v>
      </c>
      <c r="F125">
        <v>31.9</v>
      </c>
      <c r="G125">
        <v>25.9</v>
      </c>
    </row>
    <row r="126" spans="1:7">
      <c r="A126" t="s">
        <v>104</v>
      </c>
      <c r="B126" s="1">
        <v>1921</v>
      </c>
      <c r="C126" t="s">
        <v>105</v>
      </c>
      <c r="D126" t="s">
        <v>106</v>
      </c>
      <c r="E126">
        <v>13</v>
      </c>
      <c r="F126">
        <v>29.2</v>
      </c>
      <c r="G126">
        <v>34.4</v>
      </c>
    </row>
    <row r="127" spans="1:7">
      <c r="A127" t="s">
        <v>107</v>
      </c>
      <c r="B127" s="1">
        <v>81917</v>
      </c>
      <c r="C127">
        <v>9.4</v>
      </c>
      <c r="D127">
        <v>14.2</v>
      </c>
      <c r="E127">
        <v>20.2</v>
      </c>
      <c r="F127">
        <v>24.7</v>
      </c>
      <c r="G127">
        <v>31.5</v>
      </c>
    </row>
    <row r="128" spans="1:7">
      <c r="A128" t="s">
        <v>108</v>
      </c>
      <c r="B128" s="1">
        <v>137324</v>
      </c>
      <c r="C128">
        <v>6.8</v>
      </c>
      <c r="D128">
        <v>11.8</v>
      </c>
      <c r="E128">
        <v>18</v>
      </c>
      <c r="F128">
        <v>26.5</v>
      </c>
      <c r="G128">
        <v>37</v>
      </c>
    </row>
    <row r="129" spans="1:7">
      <c r="A129" t="s">
        <v>109</v>
      </c>
      <c r="B129" s="1">
        <v>25588</v>
      </c>
      <c r="C129">
        <v>4.5999999999999996</v>
      </c>
      <c r="D129">
        <v>10.199999999999999</v>
      </c>
      <c r="E129">
        <v>17.600000000000001</v>
      </c>
      <c r="F129">
        <v>30</v>
      </c>
      <c r="G129">
        <v>37.6</v>
      </c>
    </row>
    <row r="130" spans="1:7">
      <c r="A130" t="s">
        <v>110</v>
      </c>
      <c r="B130" s="1">
        <v>47469</v>
      </c>
      <c r="C130">
        <v>8.1999999999999993</v>
      </c>
      <c r="D130">
        <v>12.9</v>
      </c>
      <c r="E130">
        <v>17.899999999999999</v>
      </c>
      <c r="F130">
        <v>26.1</v>
      </c>
      <c r="G130">
        <v>34.9</v>
      </c>
    </row>
    <row r="131" spans="1:7">
      <c r="A131" t="s">
        <v>111</v>
      </c>
      <c r="B131" s="1">
        <v>48134</v>
      </c>
      <c r="C131">
        <v>6.9</v>
      </c>
      <c r="D131">
        <v>12.6</v>
      </c>
      <c r="E131">
        <v>19</v>
      </c>
      <c r="F131">
        <v>25.3</v>
      </c>
      <c r="G131">
        <v>36.200000000000003</v>
      </c>
    </row>
    <row r="132" spans="1:7">
      <c r="A132" t="s">
        <v>112</v>
      </c>
      <c r="B132" s="1">
        <v>16132</v>
      </c>
      <c r="C132">
        <v>5.3</v>
      </c>
      <c r="D132">
        <v>8.9</v>
      </c>
      <c r="E132">
        <v>15.6</v>
      </c>
      <c r="F132">
        <v>25.8</v>
      </c>
      <c r="G132">
        <v>44.3</v>
      </c>
    </row>
    <row r="133" spans="1:7">
      <c r="A133" t="s">
        <v>113</v>
      </c>
      <c r="B133" s="1">
        <v>23041</v>
      </c>
      <c r="C133">
        <v>9.1999999999999993</v>
      </c>
      <c r="D133">
        <v>10.5</v>
      </c>
      <c r="E133">
        <v>14.1</v>
      </c>
      <c r="F133">
        <v>21.2</v>
      </c>
      <c r="G133">
        <v>45</v>
      </c>
    </row>
    <row r="134" spans="1:7">
      <c r="A134" t="s">
        <v>1</v>
      </c>
    </row>
    <row r="135" spans="1:7">
      <c r="A135" t="s">
        <v>114</v>
      </c>
      <c r="B135" s="1">
        <v>116450</v>
      </c>
      <c r="C135">
        <v>12.2</v>
      </c>
      <c r="D135">
        <v>18.899999999999999</v>
      </c>
      <c r="E135">
        <v>19.5</v>
      </c>
      <c r="F135">
        <v>20.5</v>
      </c>
      <c r="G135">
        <v>28.9</v>
      </c>
    </row>
    <row r="136" spans="1:7">
      <c r="A136" t="s">
        <v>115</v>
      </c>
      <c r="B136" s="1">
        <v>44818</v>
      </c>
      <c r="C136">
        <v>13.6</v>
      </c>
      <c r="D136">
        <v>21.5</v>
      </c>
      <c r="E136">
        <v>20.8</v>
      </c>
      <c r="F136">
        <v>21</v>
      </c>
      <c r="G136">
        <v>23.1</v>
      </c>
    </row>
    <row r="137" spans="1:7">
      <c r="A137" t="s">
        <v>116</v>
      </c>
      <c r="B137" s="1">
        <v>44303</v>
      </c>
      <c r="C137">
        <v>9.4</v>
      </c>
      <c r="D137">
        <v>16.399999999999999</v>
      </c>
      <c r="E137">
        <v>18.5</v>
      </c>
      <c r="F137">
        <v>21</v>
      </c>
      <c r="G137">
        <v>34.700000000000003</v>
      </c>
    </row>
    <row r="138" spans="1:7">
      <c r="A138" t="s">
        <v>117</v>
      </c>
      <c r="B138" s="1">
        <v>19798</v>
      </c>
      <c r="C138">
        <v>16.7</v>
      </c>
      <c r="D138">
        <v>19.8</v>
      </c>
      <c r="E138">
        <v>20.100000000000001</v>
      </c>
      <c r="F138">
        <v>19.5</v>
      </c>
      <c r="G138">
        <v>23.8</v>
      </c>
    </row>
    <row r="139" spans="1:7">
      <c r="A139" t="s">
        <v>118</v>
      </c>
      <c r="B139" s="1">
        <v>7531</v>
      </c>
      <c r="C139">
        <v>8.5</v>
      </c>
      <c r="D139">
        <v>15.6</v>
      </c>
      <c r="E139">
        <v>16.600000000000001</v>
      </c>
      <c r="F139">
        <v>16.600000000000001</v>
      </c>
      <c r="G139">
        <v>42.7</v>
      </c>
    </row>
    <row r="140" spans="1:7">
      <c r="A140" t="s">
        <v>1</v>
      </c>
    </row>
    <row r="141" spans="1:7">
      <c r="A141" t="s">
        <v>119</v>
      </c>
      <c r="B141" s="1">
        <v>117948</v>
      </c>
      <c r="C141">
        <v>7.1</v>
      </c>
      <c r="D141">
        <v>9</v>
      </c>
      <c r="E141">
        <v>15.8</v>
      </c>
      <c r="F141">
        <v>24.3</v>
      </c>
      <c r="G141">
        <v>43.8</v>
      </c>
    </row>
    <row r="142" spans="1:7">
      <c r="A142" t="s">
        <v>120</v>
      </c>
      <c r="B142" s="1">
        <v>31079</v>
      </c>
      <c r="C142">
        <v>6.1</v>
      </c>
      <c r="D142">
        <v>7.6</v>
      </c>
      <c r="E142">
        <v>13.3</v>
      </c>
      <c r="F142">
        <v>23.5</v>
      </c>
      <c r="G142">
        <v>49.5</v>
      </c>
    </row>
    <row r="143" spans="1:7">
      <c r="A143" t="s">
        <v>121</v>
      </c>
      <c r="B143" s="1">
        <v>36034</v>
      </c>
      <c r="C143">
        <v>9.6999999999999993</v>
      </c>
      <c r="D143">
        <v>13.1</v>
      </c>
      <c r="E143">
        <v>18.5</v>
      </c>
      <c r="F143">
        <v>24.4</v>
      </c>
      <c r="G143">
        <v>34.299999999999997</v>
      </c>
    </row>
    <row r="144" spans="1:7">
      <c r="A144" t="s">
        <v>122</v>
      </c>
      <c r="B144" s="1">
        <v>21080</v>
      </c>
      <c r="C144">
        <v>6.7</v>
      </c>
      <c r="D144">
        <v>10.5</v>
      </c>
      <c r="E144">
        <v>21.6</v>
      </c>
      <c r="F144">
        <v>24.7</v>
      </c>
      <c r="G144">
        <v>36.5</v>
      </c>
    </row>
    <row r="145" spans="1:7">
      <c r="A145" t="s">
        <v>123</v>
      </c>
    </row>
    <row r="146" spans="1:7">
      <c r="A146" t="s">
        <v>124</v>
      </c>
      <c r="B146" s="1">
        <v>29755</v>
      </c>
      <c r="C146">
        <v>5.4</v>
      </c>
      <c r="D146">
        <v>4.4000000000000004</v>
      </c>
      <c r="E146">
        <v>10.9</v>
      </c>
      <c r="F146">
        <v>24.7</v>
      </c>
      <c r="G146">
        <v>54.7</v>
      </c>
    </row>
    <row r="147" spans="1:7">
      <c r="A147" t="s">
        <v>1</v>
      </c>
    </row>
    <row r="148" spans="1:7">
      <c r="A148" t="s">
        <v>125</v>
      </c>
      <c r="B148" s="1">
        <v>29600</v>
      </c>
      <c r="C148">
        <v>8.8000000000000007</v>
      </c>
      <c r="D148">
        <v>16.2</v>
      </c>
      <c r="E148">
        <v>17.600000000000001</v>
      </c>
      <c r="F148">
        <v>23.5</v>
      </c>
      <c r="G148">
        <v>33.9</v>
      </c>
    </row>
    <row r="149" spans="1:7">
      <c r="A149" t="s">
        <v>1</v>
      </c>
    </row>
    <row r="150" spans="1:7">
      <c r="A150" t="s">
        <v>126</v>
      </c>
      <c r="B150" s="1">
        <v>13245</v>
      </c>
      <c r="C150">
        <v>8.1999999999999993</v>
      </c>
      <c r="D150">
        <v>12.4</v>
      </c>
      <c r="E150">
        <v>18.2</v>
      </c>
      <c r="F150">
        <v>22.9</v>
      </c>
      <c r="G150">
        <v>38.4</v>
      </c>
    </row>
    <row r="151" spans="1:7">
      <c r="A151" t="s">
        <v>1</v>
      </c>
    </row>
    <row r="152" spans="1:7">
      <c r="A152" t="s">
        <v>127</v>
      </c>
      <c r="B152" s="1">
        <v>28085</v>
      </c>
      <c r="C152">
        <v>15.9</v>
      </c>
      <c r="D152">
        <v>7.8</v>
      </c>
      <c r="E152">
        <v>11.7</v>
      </c>
      <c r="F152">
        <v>18</v>
      </c>
      <c r="G152">
        <v>46.6</v>
      </c>
    </row>
    <row r="153" spans="1:7">
      <c r="A153" t="s">
        <v>1</v>
      </c>
    </row>
    <row r="154" spans="1:7">
      <c r="A154" t="s">
        <v>128</v>
      </c>
      <c r="B154" s="1">
        <v>21995</v>
      </c>
      <c r="C154">
        <v>14.1</v>
      </c>
      <c r="D154">
        <v>17.7</v>
      </c>
      <c r="E154">
        <v>23.4</v>
      </c>
      <c r="F154">
        <v>23.8</v>
      </c>
      <c r="G154">
        <v>21</v>
      </c>
    </row>
    <row r="155" spans="1:7">
      <c r="A155" t="s">
        <v>1</v>
      </c>
    </row>
    <row r="156" spans="1:7">
      <c r="A156" t="s">
        <v>129</v>
      </c>
      <c r="B156" s="1">
        <v>55683</v>
      </c>
      <c r="C156">
        <v>8.3000000000000007</v>
      </c>
      <c r="D156">
        <v>11.6</v>
      </c>
      <c r="E156">
        <v>19.600000000000001</v>
      </c>
      <c r="F156">
        <v>22.7</v>
      </c>
      <c r="G156">
        <v>37.799999999999997</v>
      </c>
    </row>
    <row r="157" spans="1:7">
      <c r="A157" t="s">
        <v>1</v>
      </c>
    </row>
    <row r="158" spans="1:7">
      <c r="A158" t="s">
        <v>130</v>
      </c>
      <c r="B158" s="1">
        <v>77177</v>
      </c>
      <c r="C158">
        <v>5.0999999999999996</v>
      </c>
      <c r="D158">
        <v>9</v>
      </c>
      <c r="E158">
        <v>16</v>
      </c>
      <c r="F158">
        <v>22.4</v>
      </c>
      <c r="G158">
        <v>47.6</v>
      </c>
    </row>
    <row r="159" spans="1:7">
      <c r="A159" t="s">
        <v>1</v>
      </c>
    </row>
    <row r="160" spans="1:7">
      <c r="A160" t="s">
        <v>131</v>
      </c>
      <c r="B160" s="1">
        <v>228954</v>
      </c>
      <c r="C160">
        <v>2.2999999999999998</v>
      </c>
      <c r="D160">
        <v>6.4</v>
      </c>
      <c r="E160">
        <v>14.4</v>
      </c>
      <c r="F160">
        <v>26.2</v>
      </c>
      <c r="G160">
        <v>50.8</v>
      </c>
    </row>
    <row r="161" spans="1:7">
      <c r="A161" t="s">
        <v>132</v>
      </c>
      <c r="B161" s="1">
        <v>28950</v>
      </c>
      <c r="C161">
        <v>6.3</v>
      </c>
      <c r="D161">
        <v>11.2</v>
      </c>
      <c r="E161">
        <v>14.8</v>
      </c>
      <c r="F161">
        <v>26.2</v>
      </c>
      <c r="G161">
        <v>41.6</v>
      </c>
    </row>
    <row r="162" spans="1:7">
      <c r="A162" t="s">
        <v>133</v>
      </c>
      <c r="B162" s="1">
        <v>200003</v>
      </c>
      <c r="C162">
        <v>1.8</v>
      </c>
      <c r="D162">
        <v>5.7</v>
      </c>
      <c r="E162">
        <v>14.3</v>
      </c>
      <c r="F162">
        <v>26.2</v>
      </c>
      <c r="G162">
        <v>52.1</v>
      </c>
    </row>
    <row r="163" spans="1:7">
      <c r="A163" t="s">
        <v>1</v>
      </c>
    </row>
    <row r="164" spans="1:7">
      <c r="A164" t="s">
        <v>134</v>
      </c>
    </row>
    <row r="165" spans="1:7">
      <c r="A165" t="s">
        <v>1</v>
      </c>
    </row>
    <row r="166" spans="1:7">
      <c r="A166" t="s">
        <v>135</v>
      </c>
      <c r="B166" s="1">
        <v>2597325</v>
      </c>
      <c r="C166">
        <v>3.6</v>
      </c>
      <c r="D166">
        <v>8.9</v>
      </c>
      <c r="E166">
        <v>15.2</v>
      </c>
      <c r="F166">
        <v>24</v>
      </c>
      <c r="G166">
        <v>48.3</v>
      </c>
    </row>
    <row r="167" spans="1:7">
      <c r="A167" t="s">
        <v>136</v>
      </c>
      <c r="B167" s="1">
        <v>1928684</v>
      </c>
      <c r="C167">
        <v>1.6</v>
      </c>
      <c r="D167">
        <v>6.3</v>
      </c>
      <c r="E167">
        <v>14.8</v>
      </c>
      <c r="F167">
        <v>27</v>
      </c>
      <c r="G167">
        <v>50.3</v>
      </c>
    </row>
    <row r="168" spans="1:7">
      <c r="A168" t="s">
        <v>137</v>
      </c>
      <c r="B168" s="1">
        <v>210286</v>
      </c>
      <c r="C168">
        <v>-0.4</v>
      </c>
      <c r="D168">
        <v>4.3</v>
      </c>
      <c r="E168">
        <v>8.8000000000000007</v>
      </c>
      <c r="F168">
        <v>12.6</v>
      </c>
      <c r="G168">
        <v>74.7</v>
      </c>
    </row>
    <row r="169" spans="1:7">
      <c r="A169" t="s">
        <v>138</v>
      </c>
    </row>
    <row r="170" spans="1:7">
      <c r="A170" t="s">
        <v>139</v>
      </c>
      <c r="B170" s="1">
        <v>280990</v>
      </c>
      <c r="C170">
        <v>15.5</v>
      </c>
      <c r="D170">
        <v>27.4</v>
      </c>
      <c r="E170">
        <v>22.6</v>
      </c>
      <c r="F170">
        <v>16.5</v>
      </c>
      <c r="G170">
        <v>18.100000000000001</v>
      </c>
    </row>
    <row r="171" spans="1:7">
      <c r="A171" t="s">
        <v>140</v>
      </c>
    </row>
    <row r="172" spans="1:7">
      <c r="A172" t="s">
        <v>141</v>
      </c>
      <c r="B172" s="1">
        <v>103990</v>
      </c>
      <c r="C172">
        <v>2.9</v>
      </c>
      <c r="D172">
        <v>6.8</v>
      </c>
      <c r="E172">
        <v>14</v>
      </c>
      <c r="F172">
        <v>17.8</v>
      </c>
      <c r="G172">
        <v>58.5</v>
      </c>
    </row>
    <row r="173" spans="1:7">
      <c r="A173" t="s">
        <v>142</v>
      </c>
    </row>
    <row r="174" spans="1:7">
      <c r="A174" t="s">
        <v>143</v>
      </c>
      <c r="B174" s="1">
        <v>17181</v>
      </c>
      <c r="C174">
        <v>11.1</v>
      </c>
      <c r="D174">
        <v>18.100000000000001</v>
      </c>
      <c r="E174">
        <v>21.2</v>
      </c>
      <c r="F174">
        <v>28.1</v>
      </c>
      <c r="G174">
        <v>21.5</v>
      </c>
    </row>
    <row r="175" spans="1:7">
      <c r="A175" t="s">
        <v>144</v>
      </c>
    </row>
    <row r="176" spans="1:7">
      <c r="A176" t="s">
        <v>145</v>
      </c>
      <c r="B176" s="1">
        <v>24017</v>
      </c>
      <c r="C176">
        <v>50.6</v>
      </c>
      <c r="D176">
        <v>28.7</v>
      </c>
      <c r="E176">
        <v>10.6</v>
      </c>
      <c r="F176">
        <v>4.2</v>
      </c>
      <c r="G176">
        <v>5.8</v>
      </c>
    </row>
    <row r="177" spans="1:7">
      <c r="A177" t="s">
        <v>146</v>
      </c>
      <c r="B177" s="1">
        <v>22662</v>
      </c>
      <c r="C177">
        <v>13.5</v>
      </c>
      <c r="D177">
        <v>19</v>
      </c>
      <c r="E177">
        <v>24.6</v>
      </c>
      <c r="F177">
        <v>19.8</v>
      </c>
      <c r="G177">
        <v>23.1</v>
      </c>
    </row>
    <row r="178" spans="1:7">
      <c r="A178" t="s">
        <v>147</v>
      </c>
      <c r="B178" s="1">
        <v>9514</v>
      </c>
      <c r="C178">
        <v>16.100000000000001</v>
      </c>
      <c r="D178">
        <v>17.100000000000001</v>
      </c>
      <c r="E178">
        <v>13.7</v>
      </c>
      <c r="F178">
        <v>13</v>
      </c>
      <c r="G178">
        <v>40.1</v>
      </c>
    </row>
    <row r="179" spans="1:7">
      <c r="A179" t="s">
        <v>1</v>
      </c>
    </row>
    <row r="180" spans="1:7">
      <c r="A180" t="s">
        <v>148</v>
      </c>
      <c r="B180" s="1">
        <v>233286</v>
      </c>
      <c r="C180">
        <v>0.4</v>
      </c>
      <c r="D180">
        <v>3.9</v>
      </c>
      <c r="E180">
        <v>11.5</v>
      </c>
      <c r="F180">
        <v>23.8</v>
      </c>
      <c r="G180">
        <v>60.4</v>
      </c>
    </row>
    <row r="181" spans="1:7">
      <c r="A181" t="s">
        <v>149</v>
      </c>
      <c r="B181" s="1">
        <v>184860</v>
      </c>
      <c r="C181">
        <v>0.2</v>
      </c>
      <c r="D181">
        <v>3.6</v>
      </c>
      <c r="E181">
        <v>11.2</v>
      </c>
      <c r="F181">
        <v>23.2</v>
      </c>
      <c r="G181">
        <v>61.8</v>
      </c>
    </row>
    <row r="182" spans="1:7">
      <c r="A182" t="s">
        <v>150</v>
      </c>
      <c r="B182" s="1">
        <v>43262</v>
      </c>
      <c r="C182">
        <v>0.4</v>
      </c>
      <c r="D182">
        <v>4.5999999999999996</v>
      </c>
      <c r="E182">
        <v>13.2</v>
      </c>
      <c r="F182">
        <v>26.2</v>
      </c>
      <c r="G182">
        <v>55.6</v>
      </c>
    </row>
    <row r="183" spans="1:7">
      <c r="A183" t="s">
        <v>151</v>
      </c>
      <c r="B183" s="1">
        <v>5164</v>
      </c>
      <c r="C183">
        <v>6.4</v>
      </c>
      <c r="D183">
        <v>7.8</v>
      </c>
      <c r="E183">
        <v>10.6</v>
      </c>
      <c r="F183">
        <v>24.2</v>
      </c>
      <c r="G183">
        <v>50.9</v>
      </c>
    </row>
    <row r="184" spans="1:7">
      <c r="A184" t="s">
        <v>1</v>
      </c>
    </row>
    <row r="185" spans="1:7">
      <c r="A185" t="s">
        <v>152</v>
      </c>
      <c r="B185" s="1">
        <v>2364038</v>
      </c>
      <c r="C185">
        <v>4</v>
      </c>
      <c r="D185">
        <v>9.4</v>
      </c>
      <c r="E185">
        <v>15.6</v>
      </c>
      <c r="F185">
        <v>24</v>
      </c>
      <c r="G185">
        <v>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opLeftCell="A24" workbookViewId="0">
      <selection activeCell="A41" sqref="A41"/>
    </sheetView>
  </sheetViews>
  <sheetFormatPr baseColWidth="10" defaultRowHeight="15" x14ac:dyDescent="0"/>
  <sheetData>
    <row r="1" spans="1:7">
      <c r="A1" t="s">
        <v>0</v>
      </c>
      <c r="B1" s="1">
        <v>83424</v>
      </c>
      <c r="C1" s="1">
        <v>16653</v>
      </c>
      <c r="D1" s="1">
        <v>16685</v>
      </c>
      <c r="E1" s="1">
        <v>16670</v>
      </c>
      <c r="F1" s="1">
        <v>16693</v>
      </c>
      <c r="G1" s="1">
        <v>16722</v>
      </c>
    </row>
    <row r="2" spans="1:7">
      <c r="A2" t="s">
        <v>2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31889</v>
      </c>
      <c r="C6" s="2">
        <v>5637</v>
      </c>
      <c r="D6" s="2">
        <v>14115</v>
      </c>
      <c r="E6" s="2">
        <v>24500</v>
      </c>
      <c r="F6" s="2">
        <v>38376</v>
      </c>
      <c r="G6" s="2">
        <v>76660</v>
      </c>
    </row>
    <row r="7" spans="1:7">
      <c r="A7" t="s">
        <v>5</v>
      </c>
      <c r="B7" s="1">
        <v>28937</v>
      </c>
      <c r="C7" s="1">
        <v>5553</v>
      </c>
      <c r="D7" s="1">
        <v>13429</v>
      </c>
      <c r="E7" s="1">
        <v>22678</v>
      </c>
      <c r="F7" s="1">
        <v>35049</v>
      </c>
      <c r="G7" s="1">
        <v>67835</v>
      </c>
    </row>
    <row r="8" spans="1:7">
      <c r="A8" t="s">
        <v>6</v>
      </c>
      <c r="B8">
        <v>2.5</v>
      </c>
      <c r="C8">
        <v>1.8</v>
      </c>
      <c r="D8">
        <v>2.2000000000000002</v>
      </c>
      <c r="E8">
        <v>2.6</v>
      </c>
      <c r="F8">
        <v>2.9</v>
      </c>
      <c r="G8">
        <v>3.2</v>
      </c>
    </row>
    <row r="9" spans="1:7">
      <c r="A9" t="s">
        <v>7</v>
      </c>
      <c r="B9">
        <v>47.1</v>
      </c>
      <c r="C9">
        <v>51.3</v>
      </c>
      <c r="D9">
        <v>50.6</v>
      </c>
      <c r="E9">
        <v>46</v>
      </c>
      <c r="F9">
        <v>43</v>
      </c>
      <c r="G9">
        <v>44.6</v>
      </c>
    </row>
    <row r="10" spans="1:7">
      <c r="A10" t="s">
        <v>1</v>
      </c>
    </row>
    <row r="11" spans="1:7">
      <c r="A11" t="s">
        <v>8</v>
      </c>
    </row>
    <row r="12" spans="1:7">
      <c r="A12" t="s">
        <v>9</v>
      </c>
      <c r="B12">
        <v>1.4</v>
      </c>
      <c r="C12">
        <v>0.7</v>
      </c>
      <c r="D12">
        <v>0.9</v>
      </c>
      <c r="E12">
        <v>1.4</v>
      </c>
      <c r="F12">
        <v>1.8</v>
      </c>
      <c r="G12">
        <v>2.1</v>
      </c>
    </row>
    <row r="13" spans="1:7">
      <c r="A13" t="s">
        <v>10</v>
      </c>
      <c r="B13">
        <v>2</v>
      </c>
      <c r="C13">
        <v>1</v>
      </c>
      <c r="D13">
        <v>1.5</v>
      </c>
      <c r="E13">
        <v>2</v>
      </c>
      <c r="F13">
        <v>2.6</v>
      </c>
      <c r="G13">
        <v>2.9</v>
      </c>
    </row>
    <row r="14" spans="1:7">
      <c r="A14" t="s">
        <v>11</v>
      </c>
      <c r="B14">
        <v>0.7</v>
      </c>
      <c r="C14">
        <v>0.5</v>
      </c>
      <c r="D14">
        <v>0.6</v>
      </c>
      <c r="E14">
        <v>0.7</v>
      </c>
      <c r="F14">
        <v>0.8</v>
      </c>
      <c r="G14">
        <v>0.9</v>
      </c>
    </row>
    <row r="15" spans="1:7">
      <c r="A15" t="s">
        <v>12</v>
      </c>
      <c r="B15">
        <v>0.3</v>
      </c>
      <c r="C15">
        <v>0.4</v>
      </c>
      <c r="D15">
        <v>0.5</v>
      </c>
      <c r="E15">
        <v>0.3</v>
      </c>
      <c r="F15">
        <v>0.2</v>
      </c>
      <c r="G15">
        <v>0.1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64</v>
      </c>
      <c r="C20">
        <v>40</v>
      </c>
      <c r="D20">
        <v>53</v>
      </c>
      <c r="E20">
        <v>68</v>
      </c>
      <c r="F20">
        <v>77</v>
      </c>
      <c r="G20">
        <v>83</v>
      </c>
    </row>
    <row r="21" spans="1:7">
      <c r="A21" t="s">
        <v>16</v>
      </c>
      <c r="B21">
        <v>36</v>
      </c>
      <c r="C21">
        <v>60</v>
      </c>
      <c r="D21">
        <v>47</v>
      </c>
      <c r="E21">
        <v>32</v>
      </c>
      <c r="F21">
        <v>23</v>
      </c>
      <c r="G21">
        <v>17</v>
      </c>
    </row>
    <row r="22" spans="1:7">
      <c r="A22" t="s">
        <v>1</v>
      </c>
    </row>
    <row r="23" spans="1:7">
      <c r="A23" t="s">
        <v>17</v>
      </c>
    </row>
    <row r="24" spans="1:7">
      <c r="A24" t="s">
        <v>18</v>
      </c>
      <c r="B24">
        <v>62</v>
      </c>
      <c r="C24">
        <v>42</v>
      </c>
      <c r="D24">
        <v>52</v>
      </c>
      <c r="E24">
        <v>59</v>
      </c>
      <c r="F24">
        <v>71</v>
      </c>
      <c r="G24">
        <v>87</v>
      </c>
    </row>
    <row r="25" spans="1:7">
      <c r="A25" t="s">
        <v>19</v>
      </c>
      <c r="B25">
        <v>39</v>
      </c>
      <c r="C25">
        <v>12</v>
      </c>
      <c r="D25">
        <v>18</v>
      </c>
      <c r="E25">
        <v>36</v>
      </c>
      <c r="F25">
        <v>54</v>
      </c>
      <c r="G25">
        <v>74</v>
      </c>
    </row>
    <row r="26" spans="1:7">
      <c r="A26" t="s">
        <v>20</v>
      </c>
      <c r="B26">
        <v>23</v>
      </c>
      <c r="C26">
        <v>30</v>
      </c>
      <c r="D26">
        <v>34</v>
      </c>
      <c r="E26">
        <v>23</v>
      </c>
      <c r="F26">
        <v>17</v>
      </c>
      <c r="G26">
        <v>13</v>
      </c>
    </row>
    <row r="27" spans="1:7">
      <c r="A27" t="s">
        <v>21</v>
      </c>
      <c r="B27">
        <v>38</v>
      </c>
      <c r="C27">
        <v>58</v>
      </c>
      <c r="D27">
        <v>48</v>
      </c>
      <c r="E27">
        <v>41</v>
      </c>
      <c r="F27">
        <v>29</v>
      </c>
      <c r="G27">
        <v>13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20</v>
      </c>
      <c r="D30">
        <v>12</v>
      </c>
      <c r="E30">
        <v>10</v>
      </c>
      <c r="F30">
        <v>8</v>
      </c>
      <c r="G30">
        <v>6</v>
      </c>
    </row>
    <row r="31" spans="1:7">
      <c r="A31" t="s">
        <v>24</v>
      </c>
      <c r="B31">
        <v>89</v>
      </c>
      <c r="C31">
        <v>80</v>
      </c>
      <c r="D31">
        <v>88</v>
      </c>
      <c r="E31">
        <v>90</v>
      </c>
      <c r="F31">
        <v>92</v>
      </c>
      <c r="G31">
        <v>94</v>
      </c>
    </row>
    <row r="32" spans="1:7">
      <c r="A32" t="s">
        <v>1</v>
      </c>
    </row>
    <row r="33" spans="1:7">
      <c r="A33" t="s">
        <v>25</v>
      </c>
    </row>
    <row r="34" spans="1:7">
      <c r="A34" t="s">
        <v>26</v>
      </c>
      <c r="B34">
        <v>11</v>
      </c>
      <c r="C34">
        <v>22</v>
      </c>
      <c r="D34">
        <v>16</v>
      </c>
      <c r="E34">
        <v>8</v>
      </c>
      <c r="F34">
        <v>5</v>
      </c>
      <c r="G34">
        <v>2</v>
      </c>
    </row>
    <row r="35" spans="1:7">
      <c r="A35" t="s">
        <v>27</v>
      </c>
      <c r="B35">
        <v>43</v>
      </c>
      <c r="C35">
        <v>46</v>
      </c>
      <c r="D35">
        <v>53</v>
      </c>
      <c r="E35">
        <v>49</v>
      </c>
      <c r="F35">
        <v>42</v>
      </c>
      <c r="G35">
        <v>24</v>
      </c>
    </row>
    <row r="36" spans="1:7">
      <c r="A36" t="s">
        <v>28</v>
      </c>
      <c r="B36">
        <v>46</v>
      </c>
      <c r="C36">
        <v>30</v>
      </c>
      <c r="D36">
        <v>31</v>
      </c>
      <c r="E36">
        <v>43</v>
      </c>
      <c r="F36">
        <v>53</v>
      </c>
      <c r="G36">
        <v>74</v>
      </c>
    </row>
    <row r="37" spans="1:7">
      <c r="A37" t="s">
        <v>29</v>
      </c>
      <c r="B37">
        <v>-2</v>
      </c>
      <c r="C37">
        <v>2</v>
      </c>
      <c r="D37">
        <v>1</v>
      </c>
      <c r="E37">
        <v>-2</v>
      </c>
      <c r="F37">
        <v>-3</v>
      </c>
      <c r="G37">
        <v>-3</v>
      </c>
    </row>
    <row r="38" spans="1:7">
      <c r="A38" t="s">
        <v>1</v>
      </c>
    </row>
    <row r="39" spans="1:7">
      <c r="A39" t="s">
        <v>30</v>
      </c>
      <c r="B39">
        <v>87</v>
      </c>
      <c r="C39">
        <v>63</v>
      </c>
      <c r="D39">
        <v>85</v>
      </c>
      <c r="E39">
        <v>93</v>
      </c>
      <c r="F39">
        <v>96</v>
      </c>
      <c r="G39">
        <v>98</v>
      </c>
    </row>
    <row r="40" spans="1:7">
      <c r="A40" t="s">
        <v>1</v>
      </c>
    </row>
    <row r="41" spans="1:7">
      <c r="A41" t="s">
        <v>31</v>
      </c>
      <c r="B41" s="2">
        <v>2379447</v>
      </c>
      <c r="C41">
        <v>8.8000000000000007</v>
      </c>
      <c r="D41">
        <v>12.3</v>
      </c>
      <c r="E41">
        <v>17</v>
      </c>
      <c r="F41">
        <v>23.6</v>
      </c>
      <c r="G41">
        <v>38.299999999999997</v>
      </c>
    </row>
    <row r="42" spans="1:7">
      <c r="A42" t="s">
        <v>1</v>
      </c>
    </row>
    <row r="43" spans="1:7">
      <c r="A43" t="s">
        <v>32</v>
      </c>
      <c r="B43" s="1">
        <v>338348</v>
      </c>
      <c r="C43">
        <v>11</v>
      </c>
      <c r="D43">
        <v>14.3</v>
      </c>
      <c r="E43">
        <v>17.7</v>
      </c>
      <c r="F43">
        <v>24.1</v>
      </c>
      <c r="G43">
        <v>32.9</v>
      </c>
    </row>
    <row r="44" spans="1:7">
      <c r="A44" t="s">
        <v>33</v>
      </c>
      <c r="B44" s="1">
        <v>193671</v>
      </c>
      <c r="C44">
        <v>12.8</v>
      </c>
      <c r="D44">
        <v>16.399999999999999</v>
      </c>
      <c r="E44">
        <v>18.5</v>
      </c>
      <c r="F44">
        <v>24.2</v>
      </c>
      <c r="G44">
        <v>28</v>
      </c>
    </row>
    <row r="45" spans="1:7">
      <c r="A45" t="s">
        <v>34</v>
      </c>
      <c r="B45" s="1">
        <v>28559</v>
      </c>
      <c r="C45">
        <v>12.5</v>
      </c>
      <c r="D45">
        <v>16.5</v>
      </c>
      <c r="E45">
        <v>18.2</v>
      </c>
      <c r="F45">
        <v>23.7</v>
      </c>
      <c r="G45">
        <v>29.1</v>
      </c>
    </row>
    <row r="46" spans="1:7">
      <c r="A46" t="s">
        <v>35</v>
      </c>
      <c r="B46" s="1">
        <v>9986</v>
      </c>
      <c r="C46">
        <v>13.5</v>
      </c>
      <c r="D46">
        <v>16.899999999999999</v>
      </c>
      <c r="E46">
        <v>19.3</v>
      </c>
      <c r="F46">
        <v>22.6</v>
      </c>
      <c r="G46">
        <v>27.6</v>
      </c>
    </row>
    <row r="47" spans="1:7">
      <c r="A47" t="s">
        <v>36</v>
      </c>
      <c r="B47" s="1">
        <v>18573</v>
      </c>
      <c r="C47">
        <v>12</v>
      </c>
      <c r="D47">
        <v>16.2</v>
      </c>
      <c r="E47">
        <v>17.600000000000001</v>
      </c>
      <c r="F47">
        <v>24.3</v>
      </c>
      <c r="G47">
        <v>29.9</v>
      </c>
    </row>
    <row r="48" spans="1:7">
      <c r="A48" t="s">
        <v>37</v>
      </c>
      <c r="B48" s="1">
        <v>51412</v>
      </c>
      <c r="C48">
        <v>14</v>
      </c>
      <c r="D48">
        <v>16.5</v>
      </c>
      <c r="E48">
        <v>19.100000000000001</v>
      </c>
      <c r="F48">
        <v>24</v>
      </c>
      <c r="G48">
        <v>26.5</v>
      </c>
    </row>
    <row r="49" spans="1:7">
      <c r="A49" t="s">
        <v>38</v>
      </c>
      <c r="B49" s="1">
        <v>16980</v>
      </c>
      <c r="C49">
        <v>14.5</v>
      </c>
      <c r="D49">
        <v>15.1</v>
      </c>
      <c r="E49">
        <v>19.899999999999999</v>
      </c>
      <c r="F49">
        <v>24.8</v>
      </c>
      <c r="G49">
        <v>25.7</v>
      </c>
    </row>
    <row r="50" spans="1:7">
      <c r="A50" t="s">
        <v>39</v>
      </c>
      <c r="B50" s="1">
        <v>10014</v>
      </c>
      <c r="C50">
        <v>15.2</v>
      </c>
      <c r="D50">
        <v>17.7</v>
      </c>
      <c r="E50">
        <v>19.600000000000001</v>
      </c>
      <c r="F50">
        <v>23.6</v>
      </c>
      <c r="G50">
        <v>24.1</v>
      </c>
    </row>
    <row r="51" spans="1:7">
      <c r="A51" t="s">
        <v>40</v>
      </c>
      <c r="B51" s="1">
        <v>7605</v>
      </c>
      <c r="C51">
        <v>13</v>
      </c>
      <c r="D51">
        <v>17.8</v>
      </c>
      <c r="E51">
        <v>19.2</v>
      </c>
      <c r="F51">
        <v>23</v>
      </c>
      <c r="G51">
        <v>27</v>
      </c>
    </row>
    <row r="52" spans="1:7">
      <c r="A52" t="s">
        <v>41</v>
      </c>
      <c r="B52" s="1">
        <v>8282</v>
      </c>
      <c r="C52">
        <v>14</v>
      </c>
      <c r="D52">
        <v>16.600000000000001</v>
      </c>
      <c r="E52">
        <v>18</v>
      </c>
      <c r="F52">
        <v>24.2</v>
      </c>
      <c r="G52">
        <v>27.2</v>
      </c>
    </row>
    <row r="53" spans="1:7">
      <c r="A53" t="s">
        <v>42</v>
      </c>
      <c r="B53" s="1">
        <v>6214</v>
      </c>
      <c r="C53">
        <v>11.8</v>
      </c>
      <c r="D53">
        <v>15.2</v>
      </c>
      <c r="E53">
        <v>16.899999999999999</v>
      </c>
      <c r="F53">
        <v>23.6</v>
      </c>
      <c r="G53">
        <v>32.5</v>
      </c>
    </row>
    <row r="54" spans="1:7">
      <c r="A54" t="s">
        <v>43</v>
      </c>
      <c r="B54" s="1">
        <v>2316</v>
      </c>
      <c r="C54">
        <v>15.5</v>
      </c>
      <c r="D54">
        <v>20.2</v>
      </c>
      <c r="E54">
        <v>19.399999999999999</v>
      </c>
      <c r="F54">
        <v>23.1</v>
      </c>
      <c r="G54">
        <v>21.8</v>
      </c>
    </row>
    <row r="55" spans="1:7">
      <c r="A55" t="s">
        <v>1</v>
      </c>
    </row>
    <row r="56" spans="1:7">
      <c r="A56" t="s">
        <v>44</v>
      </c>
      <c r="B56" s="1">
        <v>23238</v>
      </c>
      <c r="C56">
        <v>12.8</v>
      </c>
      <c r="D56">
        <v>17</v>
      </c>
      <c r="E56">
        <v>19.2</v>
      </c>
      <c r="F56">
        <v>24.4</v>
      </c>
      <c r="G56">
        <v>26.6</v>
      </c>
    </row>
    <row r="57" spans="1:7">
      <c r="A57" t="s">
        <v>45</v>
      </c>
      <c r="B57" s="1">
        <v>10988</v>
      </c>
      <c r="C57">
        <v>14.4</v>
      </c>
      <c r="D57">
        <v>19</v>
      </c>
      <c r="E57">
        <v>20</v>
      </c>
      <c r="F57">
        <v>24</v>
      </c>
      <c r="G57">
        <v>22.7</v>
      </c>
    </row>
    <row r="58" spans="1:7">
      <c r="A58" t="s">
        <v>46</v>
      </c>
      <c r="B58" s="1">
        <v>12250</v>
      </c>
      <c r="C58">
        <v>11.4</v>
      </c>
      <c r="D58">
        <v>15.2</v>
      </c>
      <c r="E58">
        <v>18.600000000000001</v>
      </c>
      <c r="F58">
        <v>24.7</v>
      </c>
      <c r="G58">
        <v>30.1</v>
      </c>
    </row>
    <row r="59" spans="1:7">
      <c r="A59" t="s">
        <v>47</v>
      </c>
      <c r="B59" s="1">
        <v>31751</v>
      </c>
      <c r="C59">
        <v>13.2</v>
      </c>
      <c r="D59">
        <v>16.600000000000001</v>
      </c>
      <c r="E59">
        <v>18.3</v>
      </c>
      <c r="F59">
        <v>23.5</v>
      </c>
      <c r="G59">
        <v>28.4</v>
      </c>
    </row>
    <row r="60" spans="1:7">
      <c r="A60" t="s">
        <v>48</v>
      </c>
      <c r="B60" s="1">
        <v>9894</v>
      </c>
      <c r="C60">
        <v>12.7</v>
      </c>
      <c r="D60">
        <v>16.600000000000001</v>
      </c>
      <c r="E60">
        <v>18</v>
      </c>
      <c r="F60">
        <v>22.6</v>
      </c>
      <c r="G60">
        <v>30.1</v>
      </c>
    </row>
    <row r="61" spans="1:7">
      <c r="A61" t="s">
        <v>49</v>
      </c>
      <c r="B61" s="1">
        <v>9164</v>
      </c>
      <c r="C61">
        <v>13.2</v>
      </c>
      <c r="D61">
        <v>17.399999999999999</v>
      </c>
      <c r="E61">
        <v>18.3</v>
      </c>
      <c r="F61">
        <v>22.7</v>
      </c>
      <c r="G61">
        <v>28.3</v>
      </c>
    </row>
    <row r="62" spans="1:7">
      <c r="A62" t="s">
        <v>50</v>
      </c>
      <c r="B62" s="1">
        <v>7215</v>
      </c>
      <c r="C62">
        <v>12.8</v>
      </c>
      <c r="D62">
        <v>16.7</v>
      </c>
      <c r="E62">
        <v>18.399999999999999</v>
      </c>
      <c r="F62">
        <v>24.4</v>
      </c>
      <c r="G62">
        <v>27.7</v>
      </c>
    </row>
    <row r="63" spans="1:7">
      <c r="A63" t="s">
        <v>51</v>
      </c>
      <c r="B63" s="1">
        <v>5479</v>
      </c>
      <c r="C63">
        <v>14.5</v>
      </c>
      <c r="D63">
        <v>15.3</v>
      </c>
      <c r="E63">
        <v>18.7</v>
      </c>
      <c r="F63">
        <v>25</v>
      </c>
      <c r="G63">
        <v>26.6</v>
      </c>
    </row>
    <row r="64" spans="1:7">
      <c r="A64" t="s">
        <v>1</v>
      </c>
    </row>
    <row r="65" spans="1:7">
      <c r="A65" t="s">
        <v>52</v>
      </c>
      <c r="B65" s="1">
        <v>58711</v>
      </c>
      <c r="C65">
        <v>11.6</v>
      </c>
      <c r="D65">
        <v>16.100000000000001</v>
      </c>
      <c r="E65">
        <v>18.100000000000001</v>
      </c>
      <c r="F65">
        <v>25.1</v>
      </c>
      <c r="G65">
        <v>29.1</v>
      </c>
    </row>
    <row r="66" spans="1:7">
      <c r="A66" t="s">
        <v>53</v>
      </c>
      <c r="B66" s="1">
        <v>7339</v>
      </c>
      <c r="C66">
        <v>12.2</v>
      </c>
      <c r="D66">
        <v>16.600000000000001</v>
      </c>
      <c r="E66">
        <v>17.3</v>
      </c>
      <c r="F66">
        <v>25.7</v>
      </c>
      <c r="G66">
        <v>28.1</v>
      </c>
    </row>
    <row r="67" spans="1:7">
      <c r="A67" t="s">
        <v>54</v>
      </c>
      <c r="B67" s="1">
        <v>5230</v>
      </c>
      <c r="C67">
        <v>14.1</v>
      </c>
      <c r="D67">
        <v>17.100000000000001</v>
      </c>
      <c r="E67">
        <v>18.8</v>
      </c>
      <c r="F67">
        <v>24.6</v>
      </c>
      <c r="G67">
        <v>25.4</v>
      </c>
    </row>
    <row r="68" spans="1:7">
      <c r="A68" t="s">
        <v>55</v>
      </c>
      <c r="B68" s="1">
        <v>26293</v>
      </c>
      <c r="C68">
        <v>11.2</v>
      </c>
      <c r="D68">
        <v>14.9</v>
      </c>
      <c r="E68">
        <v>18.2</v>
      </c>
      <c r="F68">
        <v>25.5</v>
      </c>
      <c r="G68">
        <v>30.2</v>
      </c>
    </row>
    <row r="69" spans="1:7">
      <c r="A69" t="s">
        <v>56</v>
      </c>
      <c r="B69" s="1">
        <v>16842</v>
      </c>
      <c r="C69">
        <v>12</v>
      </c>
      <c r="D69">
        <v>18.2</v>
      </c>
      <c r="E69">
        <v>18.600000000000001</v>
      </c>
      <c r="F69">
        <v>24</v>
      </c>
      <c r="G69">
        <v>27.2</v>
      </c>
    </row>
    <row r="70" spans="1:7">
      <c r="A70" t="s">
        <v>57</v>
      </c>
    </row>
    <row r="71" spans="1:7">
      <c r="A71" t="s">
        <v>58</v>
      </c>
      <c r="B71" s="1">
        <v>3008</v>
      </c>
      <c r="C71">
        <v>7.1</v>
      </c>
      <c r="D71">
        <v>11</v>
      </c>
      <c r="E71">
        <v>15</v>
      </c>
      <c r="F71">
        <v>26.9</v>
      </c>
      <c r="G71">
        <v>40</v>
      </c>
    </row>
    <row r="72" spans="1:7">
      <c r="A72" t="s">
        <v>59</v>
      </c>
      <c r="B72" s="1">
        <v>144677</v>
      </c>
      <c r="C72">
        <v>8.6</v>
      </c>
      <c r="D72">
        <v>11.4</v>
      </c>
      <c r="E72">
        <v>16.600000000000001</v>
      </c>
      <c r="F72">
        <v>24</v>
      </c>
      <c r="G72">
        <v>39.5</v>
      </c>
    </row>
    <row r="73" spans="1:7">
      <c r="A73" t="s">
        <v>1</v>
      </c>
    </row>
    <row r="74" spans="1:7">
      <c r="A74" t="s">
        <v>60</v>
      </c>
      <c r="B74" s="1">
        <v>23902</v>
      </c>
      <c r="C74">
        <v>8.1999999999999993</v>
      </c>
      <c r="D74">
        <v>12.7</v>
      </c>
      <c r="E74">
        <v>18.2</v>
      </c>
      <c r="F74">
        <v>25</v>
      </c>
      <c r="G74">
        <v>36</v>
      </c>
    </row>
    <row r="75" spans="1:7">
      <c r="A75" t="s">
        <v>1</v>
      </c>
    </row>
    <row r="76" spans="1:7">
      <c r="A76" t="s">
        <v>61</v>
      </c>
      <c r="B76" s="1">
        <v>736750</v>
      </c>
      <c r="C76">
        <v>10</v>
      </c>
      <c r="D76">
        <v>13.2</v>
      </c>
      <c r="E76">
        <v>17.100000000000001</v>
      </c>
      <c r="F76">
        <v>22.3</v>
      </c>
      <c r="G76">
        <v>37.4</v>
      </c>
    </row>
    <row r="77" spans="1:7">
      <c r="A77" t="s">
        <v>62</v>
      </c>
      <c r="B77" s="1">
        <v>420122</v>
      </c>
      <c r="C77">
        <v>9.6</v>
      </c>
      <c r="D77">
        <v>12.9</v>
      </c>
      <c r="E77">
        <v>17</v>
      </c>
      <c r="F77">
        <v>22.1</v>
      </c>
      <c r="G77">
        <v>38.4</v>
      </c>
    </row>
    <row r="78" spans="1:7">
      <c r="A78" t="s">
        <v>63</v>
      </c>
      <c r="B78" s="1">
        <v>246041</v>
      </c>
      <c r="C78">
        <v>5.8</v>
      </c>
      <c r="D78">
        <v>8.5</v>
      </c>
      <c r="E78">
        <v>13.8</v>
      </c>
      <c r="F78">
        <v>23</v>
      </c>
      <c r="G78">
        <v>49</v>
      </c>
    </row>
    <row r="79" spans="1:7">
      <c r="A79" t="s">
        <v>64</v>
      </c>
      <c r="B79" s="1">
        <v>152264</v>
      </c>
      <c r="C79">
        <v>3.4</v>
      </c>
      <c r="D79">
        <v>5.2</v>
      </c>
      <c r="E79">
        <v>12.2</v>
      </c>
      <c r="F79">
        <v>24.1</v>
      </c>
      <c r="G79">
        <v>55</v>
      </c>
    </row>
    <row r="80" spans="1:7">
      <c r="A80" t="s">
        <v>65</v>
      </c>
      <c r="B80" s="1">
        <v>49035</v>
      </c>
      <c r="C80">
        <v>9.4</v>
      </c>
      <c r="D80">
        <v>12.1</v>
      </c>
      <c r="E80">
        <v>14.6</v>
      </c>
      <c r="F80">
        <v>22.2</v>
      </c>
      <c r="G80">
        <v>41.7</v>
      </c>
    </row>
    <row r="81" spans="1:7">
      <c r="A81" t="s">
        <v>66</v>
      </c>
    </row>
    <row r="82" spans="1:7">
      <c r="A82" t="s">
        <v>67</v>
      </c>
      <c r="B82" s="1">
        <v>44743</v>
      </c>
      <c r="C82">
        <v>10.1</v>
      </c>
      <c r="D82">
        <v>15.7</v>
      </c>
      <c r="E82">
        <v>18.2</v>
      </c>
      <c r="F82">
        <v>19.8</v>
      </c>
      <c r="G82">
        <v>36.200000000000003</v>
      </c>
    </row>
    <row r="83" spans="1:7">
      <c r="A83" t="s">
        <v>68</v>
      </c>
      <c r="B83" s="1">
        <v>128426</v>
      </c>
      <c r="C83">
        <v>17.7</v>
      </c>
      <c r="D83">
        <v>23</v>
      </c>
      <c r="E83">
        <v>24.7</v>
      </c>
      <c r="F83">
        <v>21.7</v>
      </c>
      <c r="G83">
        <v>12.9</v>
      </c>
    </row>
    <row r="84" spans="1:7">
      <c r="A84" t="s">
        <v>69</v>
      </c>
      <c r="B84" s="1">
        <v>45654</v>
      </c>
      <c r="C84">
        <v>6.9</v>
      </c>
      <c r="D84">
        <v>8.6</v>
      </c>
      <c r="E84">
        <v>12.9</v>
      </c>
      <c r="F84">
        <v>18.7</v>
      </c>
      <c r="G84">
        <v>52.8</v>
      </c>
    </row>
    <row r="85" spans="1:7">
      <c r="A85" t="s">
        <v>1</v>
      </c>
    </row>
    <row r="86" spans="1:7">
      <c r="A86" t="s">
        <v>70</v>
      </c>
      <c r="B86" s="1">
        <v>156041</v>
      </c>
      <c r="C86">
        <v>13</v>
      </c>
      <c r="D86">
        <v>16.7</v>
      </c>
      <c r="E86">
        <v>19.7</v>
      </c>
      <c r="F86">
        <v>22.2</v>
      </c>
      <c r="G86">
        <v>28.5</v>
      </c>
    </row>
    <row r="87" spans="1:7">
      <c r="A87" t="s">
        <v>71</v>
      </c>
      <c r="B87" s="1">
        <v>20092</v>
      </c>
      <c r="C87">
        <v>13.6</v>
      </c>
      <c r="D87">
        <v>16.8</v>
      </c>
      <c r="E87">
        <v>18.2</v>
      </c>
      <c r="F87">
        <v>23</v>
      </c>
      <c r="G87">
        <v>28.3</v>
      </c>
    </row>
    <row r="88" spans="1:7">
      <c r="A88" t="s">
        <v>72</v>
      </c>
      <c r="B88" s="1">
        <v>62421</v>
      </c>
      <c r="C88">
        <v>12.7</v>
      </c>
      <c r="D88">
        <v>16.7</v>
      </c>
      <c r="E88">
        <v>19.8</v>
      </c>
      <c r="F88">
        <v>22.3</v>
      </c>
      <c r="G88">
        <v>28.4</v>
      </c>
    </row>
    <row r="89" spans="1:7">
      <c r="A89" t="s">
        <v>73</v>
      </c>
      <c r="B89" s="1">
        <v>8260</v>
      </c>
      <c r="C89">
        <v>13</v>
      </c>
      <c r="D89">
        <v>16.600000000000001</v>
      </c>
      <c r="E89">
        <v>22.8</v>
      </c>
      <c r="F89">
        <v>20.5</v>
      </c>
      <c r="G89">
        <v>27</v>
      </c>
    </row>
    <row r="90" spans="1:7">
      <c r="A90" t="s">
        <v>74</v>
      </c>
      <c r="B90" s="1">
        <v>49213</v>
      </c>
      <c r="C90">
        <v>13.6</v>
      </c>
      <c r="D90">
        <v>16.8</v>
      </c>
      <c r="E90">
        <v>19.8</v>
      </c>
      <c r="F90">
        <v>22</v>
      </c>
      <c r="G90">
        <v>27.8</v>
      </c>
    </row>
    <row r="91" spans="1:7">
      <c r="A91" t="s">
        <v>75</v>
      </c>
      <c r="B91" s="1">
        <v>16056</v>
      </c>
      <c r="C91">
        <v>11.1</v>
      </c>
      <c r="D91">
        <v>15.7</v>
      </c>
      <c r="E91">
        <v>19.100000000000001</v>
      </c>
      <c r="F91">
        <v>22.5</v>
      </c>
      <c r="G91">
        <v>31.7</v>
      </c>
    </row>
    <row r="92" spans="1:7">
      <c r="A92" t="s">
        <v>76</v>
      </c>
      <c r="B92" s="1">
        <v>36344</v>
      </c>
      <c r="C92">
        <v>8</v>
      </c>
      <c r="D92">
        <v>11.1</v>
      </c>
      <c r="E92">
        <v>14.2</v>
      </c>
      <c r="F92">
        <v>19.8</v>
      </c>
      <c r="G92">
        <v>47</v>
      </c>
    </row>
    <row r="93" spans="1:7">
      <c r="A93" t="s">
        <v>77</v>
      </c>
      <c r="B93" s="1">
        <v>19011</v>
      </c>
      <c r="C93">
        <v>6.3</v>
      </c>
      <c r="D93">
        <v>10.199999999999999</v>
      </c>
      <c r="E93">
        <v>14.4</v>
      </c>
      <c r="F93">
        <v>23.7</v>
      </c>
      <c r="G93">
        <v>45.4</v>
      </c>
    </row>
    <row r="94" spans="1:7">
      <c r="A94" t="s">
        <v>78</v>
      </c>
      <c r="B94" s="1">
        <v>17333</v>
      </c>
      <c r="C94">
        <v>9.8000000000000007</v>
      </c>
      <c r="D94">
        <v>12.2</v>
      </c>
      <c r="E94">
        <v>13.8</v>
      </c>
      <c r="F94">
        <v>15.5</v>
      </c>
      <c r="G94">
        <v>48.7</v>
      </c>
    </row>
    <row r="95" spans="1:7">
      <c r="A95" t="s">
        <v>1</v>
      </c>
    </row>
    <row r="96" spans="1:7">
      <c r="A96" t="s">
        <v>79</v>
      </c>
      <c r="B96" s="1">
        <v>33180</v>
      </c>
      <c r="C96">
        <v>10.9</v>
      </c>
      <c r="D96">
        <v>13.1</v>
      </c>
      <c r="E96">
        <v>16.899999999999999</v>
      </c>
      <c r="F96">
        <v>24.5</v>
      </c>
      <c r="G96">
        <v>34.6</v>
      </c>
    </row>
    <row r="97" spans="1:7">
      <c r="A97" t="s">
        <v>80</v>
      </c>
      <c r="B97" s="1">
        <v>9149</v>
      </c>
      <c r="C97">
        <v>12.2</v>
      </c>
      <c r="D97">
        <v>15.3</v>
      </c>
      <c r="E97">
        <v>18.100000000000001</v>
      </c>
      <c r="F97">
        <v>24.8</v>
      </c>
      <c r="G97">
        <v>29.5</v>
      </c>
    </row>
    <row r="98" spans="1:7">
      <c r="A98" t="s">
        <v>81</v>
      </c>
      <c r="B98" s="1">
        <v>13940</v>
      </c>
      <c r="C98">
        <v>9.5</v>
      </c>
      <c r="D98">
        <v>12.4</v>
      </c>
      <c r="E98">
        <v>16.399999999999999</v>
      </c>
      <c r="F98">
        <v>25.3</v>
      </c>
      <c r="G98">
        <v>36.4</v>
      </c>
    </row>
    <row r="99" spans="1:7">
      <c r="A99" t="s">
        <v>82</v>
      </c>
      <c r="B99" s="1">
        <v>10091</v>
      </c>
      <c r="C99">
        <v>11.7</v>
      </c>
      <c r="D99">
        <v>12</v>
      </c>
      <c r="E99">
        <v>16.600000000000001</v>
      </c>
      <c r="F99">
        <v>23</v>
      </c>
      <c r="G99">
        <v>36.6</v>
      </c>
    </row>
    <row r="100" spans="1:7">
      <c r="A100" t="s">
        <v>83</v>
      </c>
      <c r="B100" s="1">
        <v>91063</v>
      </c>
      <c r="C100">
        <v>7.2</v>
      </c>
      <c r="D100">
        <v>9.5</v>
      </c>
      <c r="E100">
        <v>14.4</v>
      </c>
      <c r="F100">
        <v>23.5</v>
      </c>
      <c r="G100">
        <v>45.5</v>
      </c>
    </row>
    <row r="101" spans="1:7">
      <c r="A101" t="s">
        <v>84</v>
      </c>
      <c r="B101" s="1">
        <v>7870</v>
      </c>
      <c r="C101">
        <v>10.9</v>
      </c>
      <c r="D101">
        <v>10.5</v>
      </c>
      <c r="E101">
        <v>14.9</v>
      </c>
      <c r="F101">
        <v>21.7</v>
      </c>
      <c r="G101">
        <v>42</v>
      </c>
    </row>
    <row r="102" spans="1:7">
      <c r="A102" t="s">
        <v>85</v>
      </c>
      <c r="B102" s="1">
        <v>24515</v>
      </c>
      <c r="C102">
        <v>5.6</v>
      </c>
      <c r="D102">
        <v>10.8</v>
      </c>
      <c r="E102">
        <v>15.7</v>
      </c>
      <c r="F102">
        <v>26.3</v>
      </c>
      <c r="G102">
        <v>41.6</v>
      </c>
    </row>
    <row r="103" spans="1:7">
      <c r="A103" t="s">
        <v>86</v>
      </c>
      <c r="B103" s="1">
        <v>7887</v>
      </c>
      <c r="C103">
        <v>4.3</v>
      </c>
      <c r="D103">
        <v>5.9</v>
      </c>
      <c r="E103">
        <v>9.5</v>
      </c>
      <c r="F103">
        <v>24.9</v>
      </c>
      <c r="G103">
        <v>55.4</v>
      </c>
    </row>
    <row r="104" spans="1:7">
      <c r="A104" t="s">
        <v>87</v>
      </c>
      <c r="B104" s="1">
        <v>12302</v>
      </c>
      <c r="C104">
        <v>9.6</v>
      </c>
      <c r="D104">
        <v>12</v>
      </c>
      <c r="E104">
        <v>19.100000000000001</v>
      </c>
      <c r="F104">
        <v>24.3</v>
      </c>
      <c r="G104">
        <v>35</v>
      </c>
    </row>
    <row r="105" spans="1:7">
      <c r="A105" t="s">
        <v>88</v>
      </c>
      <c r="B105" s="1">
        <v>5393</v>
      </c>
      <c r="C105">
        <v>8.1999999999999993</v>
      </c>
      <c r="D105">
        <v>12.3</v>
      </c>
      <c r="E105">
        <v>15.1</v>
      </c>
      <c r="F105">
        <v>23.6</v>
      </c>
      <c r="G105">
        <v>40.799999999999997</v>
      </c>
    </row>
    <row r="106" spans="1:7">
      <c r="A106" t="s">
        <v>89</v>
      </c>
      <c r="B106" s="1">
        <v>33097</v>
      </c>
      <c r="C106">
        <v>7</v>
      </c>
      <c r="D106">
        <v>7.7</v>
      </c>
      <c r="E106">
        <v>12.7</v>
      </c>
      <c r="F106">
        <v>21.1</v>
      </c>
      <c r="G106">
        <v>51.5</v>
      </c>
    </row>
    <row r="107" spans="1:7">
      <c r="A107" t="s">
        <v>1</v>
      </c>
    </row>
    <row r="108" spans="1:7">
      <c r="A108" t="s">
        <v>90</v>
      </c>
      <c r="B108" s="1">
        <v>131384</v>
      </c>
      <c r="C108">
        <v>8</v>
      </c>
      <c r="D108">
        <v>11.5</v>
      </c>
      <c r="E108">
        <v>16</v>
      </c>
      <c r="F108">
        <v>23.5</v>
      </c>
      <c r="G108">
        <v>40.9</v>
      </c>
    </row>
    <row r="109" spans="1:7">
      <c r="A109" t="s">
        <v>91</v>
      </c>
      <c r="B109" s="1">
        <v>31525</v>
      </c>
      <c r="C109">
        <v>7.4</v>
      </c>
      <c r="D109">
        <v>10</v>
      </c>
      <c r="E109">
        <v>15.2</v>
      </c>
      <c r="F109">
        <v>22.1</v>
      </c>
      <c r="G109">
        <v>45.2</v>
      </c>
    </row>
    <row r="110" spans="1:7">
      <c r="A110" t="s">
        <v>92</v>
      </c>
      <c r="B110" s="1">
        <v>26181</v>
      </c>
      <c r="C110">
        <v>6.5</v>
      </c>
      <c r="D110">
        <v>8.4</v>
      </c>
      <c r="E110">
        <v>14.9</v>
      </c>
      <c r="F110">
        <v>21.9</v>
      </c>
      <c r="G110">
        <v>48.3</v>
      </c>
    </row>
    <row r="111" spans="1:7">
      <c r="A111" t="s">
        <v>93</v>
      </c>
      <c r="B111" s="1">
        <v>5345</v>
      </c>
      <c r="C111">
        <v>12</v>
      </c>
      <c r="D111">
        <v>17.600000000000001</v>
      </c>
      <c r="E111">
        <v>16.8</v>
      </c>
      <c r="F111">
        <v>23.3</v>
      </c>
      <c r="G111">
        <v>30.3</v>
      </c>
    </row>
    <row r="112" spans="1:7">
      <c r="A112" t="s">
        <v>94</v>
      </c>
      <c r="B112" s="1">
        <v>53876</v>
      </c>
      <c r="C112">
        <v>8.4</v>
      </c>
      <c r="D112">
        <v>11</v>
      </c>
      <c r="E112">
        <v>16.600000000000001</v>
      </c>
      <c r="F112">
        <v>25.3</v>
      </c>
      <c r="G112">
        <v>38.700000000000003</v>
      </c>
    </row>
    <row r="113" spans="1:7">
      <c r="A113" t="s">
        <v>95</v>
      </c>
      <c r="B113" s="1">
        <v>46869</v>
      </c>
      <c r="C113">
        <v>8.6</v>
      </c>
      <c r="D113">
        <v>11</v>
      </c>
      <c r="E113">
        <v>16.399999999999999</v>
      </c>
      <c r="F113">
        <v>25.2</v>
      </c>
      <c r="G113">
        <v>38.799999999999997</v>
      </c>
    </row>
    <row r="114" spans="1:7">
      <c r="A114" t="s">
        <v>96</v>
      </c>
      <c r="B114" s="1">
        <v>7007</v>
      </c>
      <c r="C114">
        <v>6.4</v>
      </c>
      <c r="D114">
        <v>11.2</v>
      </c>
      <c r="E114">
        <v>18</v>
      </c>
      <c r="F114">
        <v>26.4</v>
      </c>
      <c r="G114">
        <v>38</v>
      </c>
    </row>
    <row r="115" spans="1:7">
      <c r="A115" t="s">
        <v>97</v>
      </c>
      <c r="B115" s="1">
        <v>5701</v>
      </c>
      <c r="C115">
        <v>8.6</v>
      </c>
      <c r="D115">
        <v>14</v>
      </c>
      <c r="E115">
        <v>19</v>
      </c>
      <c r="F115">
        <v>25.9</v>
      </c>
      <c r="G115">
        <v>32.5</v>
      </c>
    </row>
    <row r="116" spans="1:7">
      <c r="A116" t="s">
        <v>98</v>
      </c>
      <c r="B116" s="1">
        <v>18315</v>
      </c>
      <c r="C116">
        <v>7.3</v>
      </c>
      <c r="D116">
        <v>14.7</v>
      </c>
      <c r="E116">
        <v>15.9</v>
      </c>
      <c r="F116">
        <v>23</v>
      </c>
      <c r="G116">
        <v>39</v>
      </c>
    </row>
    <row r="117" spans="1:7">
      <c r="A117" t="s">
        <v>99</v>
      </c>
      <c r="B117" s="1">
        <v>21966</v>
      </c>
      <c r="C117">
        <v>8.3000000000000007</v>
      </c>
      <c r="D117">
        <v>11.6</v>
      </c>
      <c r="E117">
        <v>15.3</v>
      </c>
      <c r="F117">
        <v>20.9</v>
      </c>
      <c r="G117">
        <v>43.9</v>
      </c>
    </row>
    <row r="118" spans="1:7">
      <c r="A118" t="s">
        <v>1</v>
      </c>
    </row>
    <row r="119" spans="1:7">
      <c r="A119" t="s">
        <v>100</v>
      </c>
      <c r="B119" s="1">
        <v>432932</v>
      </c>
      <c r="C119">
        <v>7.8</v>
      </c>
      <c r="D119">
        <v>12.5</v>
      </c>
      <c r="E119">
        <v>17.7</v>
      </c>
      <c r="F119">
        <v>24.9</v>
      </c>
      <c r="G119">
        <v>37.1</v>
      </c>
    </row>
    <row r="120" spans="1:7">
      <c r="A120" t="s">
        <v>101</v>
      </c>
      <c r="B120" s="1">
        <v>181083</v>
      </c>
      <c r="C120">
        <v>7.3</v>
      </c>
      <c r="D120">
        <v>12.5</v>
      </c>
      <c r="E120">
        <v>17</v>
      </c>
      <c r="F120">
        <v>25.1</v>
      </c>
      <c r="G120">
        <v>38.1</v>
      </c>
    </row>
    <row r="121" spans="1:7">
      <c r="A121" t="s">
        <v>102</v>
      </c>
      <c r="B121" s="1">
        <v>95836</v>
      </c>
      <c r="C121">
        <v>4</v>
      </c>
      <c r="D121">
        <v>10.6</v>
      </c>
      <c r="E121">
        <v>14.4</v>
      </c>
      <c r="F121">
        <v>23.8</v>
      </c>
      <c r="G121">
        <v>47.2</v>
      </c>
    </row>
    <row r="122" spans="1:7">
      <c r="A122" t="s">
        <v>103</v>
      </c>
      <c r="B122" s="1">
        <v>83113</v>
      </c>
      <c r="C122">
        <v>11</v>
      </c>
      <c r="D122">
        <v>14.8</v>
      </c>
      <c r="E122">
        <v>20.2</v>
      </c>
      <c r="F122">
        <v>26.5</v>
      </c>
      <c r="G122">
        <v>27.5</v>
      </c>
    </row>
    <row r="123" spans="1:7">
      <c r="A123" t="s">
        <v>104</v>
      </c>
      <c r="B123" s="1">
        <v>2134</v>
      </c>
      <c r="C123">
        <v>14.3</v>
      </c>
      <c r="D123" t="s">
        <v>159</v>
      </c>
      <c r="E123" t="s">
        <v>160</v>
      </c>
      <c r="F123">
        <v>28.3</v>
      </c>
      <c r="G123">
        <v>43.2</v>
      </c>
    </row>
    <row r="124" spans="1:7">
      <c r="A124" t="s">
        <v>107</v>
      </c>
      <c r="B124" s="1">
        <v>87958</v>
      </c>
      <c r="C124">
        <v>9.9</v>
      </c>
      <c r="D124">
        <v>14.2</v>
      </c>
      <c r="E124">
        <v>20.2</v>
      </c>
      <c r="F124">
        <v>25.1</v>
      </c>
      <c r="G124">
        <v>30.7</v>
      </c>
    </row>
    <row r="125" spans="1:7">
      <c r="A125" t="s">
        <v>108</v>
      </c>
      <c r="B125" s="1">
        <v>138633</v>
      </c>
      <c r="C125">
        <v>7.2</v>
      </c>
      <c r="D125">
        <v>12</v>
      </c>
      <c r="E125">
        <v>17.7</v>
      </c>
      <c r="F125">
        <v>25.5</v>
      </c>
      <c r="G125">
        <v>37.6</v>
      </c>
    </row>
    <row r="126" spans="1:7">
      <c r="A126" t="s">
        <v>109</v>
      </c>
      <c r="B126" s="1">
        <v>25117</v>
      </c>
      <c r="C126">
        <v>4.5</v>
      </c>
      <c r="D126">
        <v>10.1</v>
      </c>
      <c r="E126">
        <v>18.100000000000001</v>
      </c>
      <c r="F126">
        <v>28.3</v>
      </c>
      <c r="G126">
        <v>39.1</v>
      </c>
    </row>
    <row r="127" spans="1:7">
      <c r="A127" t="s">
        <v>110</v>
      </c>
      <c r="B127" s="1">
        <v>49871</v>
      </c>
      <c r="C127">
        <v>8.8000000000000007</v>
      </c>
      <c r="D127">
        <v>12.5</v>
      </c>
      <c r="E127">
        <v>17.8</v>
      </c>
      <c r="F127">
        <v>25.8</v>
      </c>
      <c r="G127">
        <v>35</v>
      </c>
    </row>
    <row r="128" spans="1:7">
      <c r="A128" t="s">
        <v>111</v>
      </c>
      <c r="B128" s="1">
        <v>47448</v>
      </c>
      <c r="C128">
        <v>7.5</v>
      </c>
      <c r="D128">
        <v>13</v>
      </c>
      <c r="E128">
        <v>18.2</v>
      </c>
      <c r="F128">
        <v>24.5</v>
      </c>
      <c r="G128">
        <v>36.799999999999997</v>
      </c>
    </row>
    <row r="129" spans="1:7">
      <c r="A129" t="s">
        <v>112</v>
      </c>
      <c r="B129" s="1">
        <v>16196</v>
      </c>
      <c r="C129">
        <v>5.9</v>
      </c>
      <c r="D129">
        <v>10.1</v>
      </c>
      <c r="E129">
        <v>15</v>
      </c>
      <c r="F129">
        <v>23.5</v>
      </c>
      <c r="G129">
        <v>45.5</v>
      </c>
    </row>
    <row r="130" spans="1:7">
      <c r="A130" t="s">
        <v>113</v>
      </c>
      <c r="B130" s="1">
        <v>25258</v>
      </c>
      <c r="C130">
        <v>7.7</v>
      </c>
      <c r="D130">
        <v>9</v>
      </c>
      <c r="E130">
        <v>14.8</v>
      </c>
      <c r="F130">
        <v>19.100000000000001</v>
      </c>
      <c r="G130">
        <v>49.4</v>
      </c>
    </row>
    <row r="131" spans="1:7">
      <c r="A131" t="s">
        <v>1</v>
      </c>
    </row>
    <row r="132" spans="1:7">
      <c r="A132" t="s">
        <v>114</v>
      </c>
      <c r="B132" s="1">
        <v>124263</v>
      </c>
      <c r="C132">
        <v>13.5</v>
      </c>
      <c r="D132">
        <v>19</v>
      </c>
      <c r="E132">
        <v>18.8</v>
      </c>
      <c r="F132">
        <v>20.9</v>
      </c>
      <c r="G132">
        <v>27.9</v>
      </c>
    </row>
    <row r="133" spans="1:7">
      <c r="A133" t="s">
        <v>115</v>
      </c>
      <c r="B133" s="1">
        <v>48772</v>
      </c>
      <c r="C133">
        <v>13.9</v>
      </c>
      <c r="D133">
        <v>19.899999999999999</v>
      </c>
      <c r="E133">
        <v>21</v>
      </c>
      <c r="F133">
        <v>20.9</v>
      </c>
      <c r="G133">
        <v>24.3</v>
      </c>
    </row>
    <row r="134" spans="1:7">
      <c r="A134" t="s">
        <v>116</v>
      </c>
      <c r="B134" s="1">
        <v>47125</v>
      </c>
      <c r="C134">
        <v>11.8</v>
      </c>
      <c r="D134">
        <v>16</v>
      </c>
      <c r="E134">
        <v>17.100000000000001</v>
      </c>
      <c r="F134">
        <v>21.1</v>
      </c>
      <c r="G134">
        <v>34</v>
      </c>
    </row>
    <row r="135" spans="1:7">
      <c r="A135" t="s">
        <v>117</v>
      </c>
      <c r="B135" s="1">
        <v>21030</v>
      </c>
      <c r="C135">
        <v>17</v>
      </c>
      <c r="D135">
        <v>22.4</v>
      </c>
      <c r="E135">
        <v>18.600000000000001</v>
      </c>
      <c r="F135">
        <v>19.8</v>
      </c>
      <c r="G135">
        <v>22.1</v>
      </c>
    </row>
    <row r="136" spans="1:7">
      <c r="A136" t="s">
        <v>118</v>
      </c>
      <c r="B136" s="1">
        <v>7337</v>
      </c>
      <c r="C136">
        <v>11.9</v>
      </c>
      <c r="D136">
        <v>21.6</v>
      </c>
      <c r="E136">
        <v>16</v>
      </c>
      <c r="F136">
        <v>22.2</v>
      </c>
      <c r="G136">
        <v>28.3</v>
      </c>
    </row>
    <row r="137" spans="1:7">
      <c r="A137" t="s">
        <v>1</v>
      </c>
    </row>
    <row r="138" spans="1:7">
      <c r="A138" t="s">
        <v>119</v>
      </c>
      <c r="B138" s="1">
        <v>120054</v>
      </c>
      <c r="C138">
        <v>7.6</v>
      </c>
      <c r="D138">
        <v>9.5</v>
      </c>
      <c r="E138">
        <v>15.3</v>
      </c>
      <c r="F138">
        <v>25.1</v>
      </c>
      <c r="G138">
        <v>42.5</v>
      </c>
    </row>
    <row r="139" spans="1:7">
      <c r="A139" t="s">
        <v>120</v>
      </c>
      <c r="B139" s="1">
        <v>31319</v>
      </c>
      <c r="C139">
        <v>5.2</v>
      </c>
      <c r="D139">
        <v>7.5</v>
      </c>
      <c r="E139">
        <v>16.100000000000001</v>
      </c>
      <c r="F139">
        <v>24</v>
      </c>
      <c r="G139">
        <v>47.2</v>
      </c>
    </row>
    <row r="140" spans="1:7">
      <c r="A140" t="s">
        <v>121</v>
      </c>
      <c r="B140" s="1">
        <v>38386</v>
      </c>
      <c r="C140">
        <v>9.1</v>
      </c>
      <c r="D140">
        <v>12.7</v>
      </c>
      <c r="E140">
        <v>17.2</v>
      </c>
      <c r="F140">
        <v>25</v>
      </c>
      <c r="G140">
        <v>36</v>
      </c>
    </row>
    <row r="141" spans="1:7">
      <c r="A141" t="s">
        <v>122</v>
      </c>
      <c r="B141" s="1">
        <v>22610</v>
      </c>
      <c r="C141">
        <v>9.6999999999999993</v>
      </c>
      <c r="D141">
        <v>11.3</v>
      </c>
      <c r="E141">
        <v>18.5</v>
      </c>
      <c r="F141">
        <v>24.8</v>
      </c>
      <c r="G141">
        <v>35.700000000000003</v>
      </c>
    </row>
    <row r="142" spans="1:7">
      <c r="A142" t="s">
        <v>123</v>
      </c>
    </row>
    <row r="143" spans="1:7">
      <c r="A143" t="s">
        <v>124</v>
      </c>
      <c r="B143" s="1">
        <v>27738</v>
      </c>
      <c r="C143">
        <v>6.6</v>
      </c>
      <c r="D143">
        <v>5.7</v>
      </c>
      <c r="E143">
        <v>9.3000000000000007</v>
      </c>
      <c r="F143">
        <v>26.6</v>
      </c>
      <c r="G143">
        <v>51.8</v>
      </c>
    </row>
    <row r="144" spans="1:7">
      <c r="A144" t="s">
        <v>1</v>
      </c>
    </row>
    <row r="145" spans="1:7">
      <c r="A145" t="s">
        <v>125</v>
      </c>
      <c r="B145" s="1">
        <v>29505</v>
      </c>
      <c r="C145">
        <v>9.6999999999999993</v>
      </c>
      <c r="D145">
        <v>12.6</v>
      </c>
      <c r="E145">
        <v>17.7</v>
      </c>
      <c r="F145">
        <v>24.7</v>
      </c>
      <c r="G145">
        <v>35.200000000000003</v>
      </c>
    </row>
    <row r="146" spans="1:7">
      <c r="A146" t="s">
        <v>1</v>
      </c>
    </row>
    <row r="147" spans="1:7">
      <c r="A147" t="s">
        <v>126</v>
      </c>
      <c r="B147" s="1">
        <v>13044</v>
      </c>
      <c r="C147">
        <v>7.9</v>
      </c>
      <c r="D147">
        <v>12.1</v>
      </c>
      <c r="E147">
        <v>18.100000000000001</v>
      </c>
      <c r="F147">
        <v>24.4</v>
      </c>
      <c r="G147">
        <v>37.5</v>
      </c>
    </row>
    <row r="148" spans="1:7">
      <c r="A148" t="s">
        <v>1</v>
      </c>
    </row>
    <row r="149" spans="1:7">
      <c r="A149" t="s">
        <v>127</v>
      </c>
      <c r="B149" s="1">
        <v>33181</v>
      </c>
      <c r="C149">
        <v>17.600000000000001</v>
      </c>
      <c r="D149">
        <v>9</v>
      </c>
      <c r="E149">
        <v>12.7</v>
      </c>
      <c r="F149">
        <v>15.3</v>
      </c>
      <c r="G149">
        <v>45.3</v>
      </c>
    </row>
    <row r="150" spans="1:7">
      <c r="A150" t="s">
        <v>1</v>
      </c>
    </row>
    <row r="151" spans="1:7">
      <c r="A151" t="s">
        <v>128</v>
      </c>
      <c r="B151" s="1">
        <v>23188</v>
      </c>
      <c r="C151">
        <v>14.5</v>
      </c>
      <c r="D151">
        <v>19</v>
      </c>
      <c r="E151">
        <v>21.6</v>
      </c>
      <c r="F151">
        <v>23.8</v>
      </c>
      <c r="G151">
        <v>21</v>
      </c>
    </row>
    <row r="152" spans="1:7">
      <c r="A152" t="s">
        <v>1</v>
      </c>
    </row>
    <row r="153" spans="1:7">
      <c r="A153" t="s">
        <v>129</v>
      </c>
      <c r="B153" s="1">
        <v>56270</v>
      </c>
      <c r="C153">
        <v>9</v>
      </c>
      <c r="D153">
        <v>11.7</v>
      </c>
      <c r="E153">
        <v>17.8</v>
      </c>
      <c r="F153">
        <v>25.7</v>
      </c>
      <c r="G153">
        <v>35.700000000000003</v>
      </c>
    </row>
    <row r="154" spans="1:7">
      <c r="A154" t="s">
        <v>1</v>
      </c>
    </row>
    <row r="155" spans="1:7">
      <c r="A155" t="s">
        <v>130</v>
      </c>
      <c r="B155" s="1">
        <v>73036</v>
      </c>
      <c r="C155">
        <v>5.3</v>
      </c>
      <c r="D155">
        <v>9.1999999999999993</v>
      </c>
      <c r="E155">
        <v>17.3</v>
      </c>
      <c r="F155">
        <v>21.4</v>
      </c>
      <c r="G155">
        <v>46.8</v>
      </c>
    </row>
    <row r="156" spans="1:7">
      <c r="A156" t="s">
        <v>1</v>
      </c>
    </row>
    <row r="157" spans="1:7">
      <c r="A157" t="s">
        <v>131</v>
      </c>
      <c r="B157" s="1">
        <v>243590</v>
      </c>
      <c r="C157">
        <v>2.2000000000000002</v>
      </c>
      <c r="D157">
        <v>5.9</v>
      </c>
      <c r="E157">
        <v>14.1</v>
      </c>
      <c r="F157">
        <v>26</v>
      </c>
      <c r="G157">
        <v>51.8</v>
      </c>
    </row>
    <row r="158" spans="1:7">
      <c r="A158" t="s">
        <v>132</v>
      </c>
      <c r="B158" s="1">
        <v>29153</v>
      </c>
      <c r="C158">
        <v>6.8</v>
      </c>
      <c r="D158">
        <v>9.3000000000000007</v>
      </c>
      <c r="E158">
        <v>15.5</v>
      </c>
      <c r="F158">
        <v>21.8</v>
      </c>
      <c r="G158">
        <v>46.7</v>
      </c>
    </row>
    <row r="159" spans="1:7">
      <c r="A159" t="s">
        <v>133</v>
      </c>
      <c r="B159" s="1">
        <v>214437</v>
      </c>
      <c r="C159">
        <v>1.6</v>
      </c>
      <c r="D159">
        <v>5.5</v>
      </c>
      <c r="E159">
        <v>13.9</v>
      </c>
      <c r="F159">
        <v>26.6</v>
      </c>
      <c r="G159">
        <v>52.4</v>
      </c>
    </row>
    <row r="160" spans="1:7">
      <c r="A160" t="s">
        <v>1</v>
      </c>
    </row>
    <row r="161" spans="1:7">
      <c r="A161" t="s">
        <v>134</v>
      </c>
    </row>
    <row r="162" spans="1:7">
      <c r="A162" t="s">
        <v>1</v>
      </c>
    </row>
    <row r="163" spans="1:7">
      <c r="A163" t="s">
        <v>135</v>
      </c>
      <c r="B163" s="1">
        <v>2660355</v>
      </c>
      <c r="C163">
        <v>3.5</v>
      </c>
      <c r="D163">
        <v>8.9</v>
      </c>
      <c r="E163">
        <v>15.4</v>
      </c>
      <c r="F163">
        <v>24.1</v>
      </c>
      <c r="G163">
        <v>48.2</v>
      </c>
    </row>
    <row r="164" spans="1:7">
      <c r="A164" t="s">
        <v>136</v>
      </c>
      <c r="B164" s="1">
        <v>2016626</v>
      </c>
      <c r="C164">
        <v>1.4</v>
      </c>
      <c r="D164">
        <v>6.1</v>
      </c>
      <c r="E164">
        <v>14.4</v>
      </c>
      <c r="F164">
        <v>26.7</v>
      </c>
      <c r="G164">
        <v>51.3</v>
      </c>
    </row>
    <row r="165" spans="1:7">
      <c r="A165" t="s">
        <v>137</v>
      </c>
      <c r="B165" s="1">
        <v>193151</v>
      </c>
      <c r="C165">
        <v>-1.6</v>
      </c>
      <c r="D165">
        <v>3.8</v>
      </c>
      <c r="E165">
        <v>9.6</v>
      </c>
      <c r="F165">
        <v>13.6</v>
      </c>
      <c r="G165">
        <v>74.599999999999994</v>
      </c>
    </row>
    <row r="166" spans="1:7">
      <c r="A166" t="s">
        <v>138</v>
      </c>
    </row>
    <row r="167" spans="1:7">
      <c r="A167" t="s">
        <v>139</v>
      </c>
      <c r="B167" s="1">
        <v>285895</v>
      </c>
      <c r="C167">
        <v>15.6</v>
      </c>
      <c r="D167">
        <v>27.3</v>
      </c>
      <c r="E167">
        <v>24.5</v>
      </c>
      <c r="F167">
        <v>16.399999999999999</v>
      </c>
      <c r="G167">
        <v>16.2</v>
      </c>
    </row>
    <row r="168" spans="1:7">
      <c r="A168" t="s">
        <v>140</v>
      </c>
    </row>
    <row r="169" spans="1:7">
      <c r="A169" t="s">
        <v>141</v>
      </c>
      <c r="B169" s="1">
        <v>88387</v>
      </c>
      <c r="C169">
        <v>1.7</v>
      </c>
      <c r="D169">
        <v>9.6999999999999993</v>
      </c>
      <c r="E169">
        <v>17.399999999999999</v>
      </c>
      <c r="F169">
        <v>19.600000000000001</v>
      </c>
      <c r="G169">
        <v>51.6</v>
      </c>
    </row>
    <row r="170" spans="1:7">
      <c r="A170" t="s">
        <v>142</v>
      </c>
    </row>
    <row r="171" spans="1:7">
      <c r="A171" t="s">
        <v>143</v>
      </c>
      <c r="B171" s="1">
        <v>18207</v>
      </c>
      <c r="C171">
        <v>11.9</v>
      </c>
      <c r="D171">
        <v>17.399999999999999</v>
      </c>
      <c r="E171">
        <v>24.8</v>
      </c>
      <c r="F171">
        <v>29.3</v>
      </c>
      <c r="G171">
        <v>16.7</v>
      </c>
    </row>
    <row r="172" spans="1:7">
      <c r="A172" t="s">
        <v>144</v>
      </c>
    </row>
    <row r="173" spans="1:7">
      <c r="A173" t="s">
        <v>145</v>
      </c>
      <c r="B173" s="1">
        <v>28674</v>
      </c>
      <c r="C173">
        <v>51.3</v>
      </c>
      <c r="D173">
        <v>33.799999999999997</v>
      </c>
      <c r="E173">
        <v>9.4</v>
      </c>
      <c r="F173">
        <v>3.3</v>
      </c>
      <c r="G173">
        <v>2.1</v>
      </c>
    </row>
    <row r="174" spans="1:7">
      <c r="A174" t="s">
        <v>146</v>
      </c>
      <c r="B174" s="1">
        <v>21665</v>
      </c>
      <c r="C174">
        <v>13.5</v>
      </c>
      <c r="D174">
        <v>21.7</v>
      </c>
      <c r="E174">
        <v>22.3</v>
      </c>
      <c r="F174">
        <v>19.7</v>
      </c>
      <c r="G174">
        <v>22.8</v>
      </c>
    </row>
    <row r="175" spans="1:7">
      <c r="A175" t="s">
        <v>147</v>
      </c>
      <c r="B175" s="1">
        <v>7750</v>
      </c>
      <c r="C175">
        <v>21.5</v>
      </c>
      <c r="D175">
        <v>17.600000000000001</v>
      </c>
      <c r="E175">
        <v>17.100000000000001</v>
      </c>
      <c r="F175">
        <v>14.3</v>
      </c>
      <c r="G175">
        <v>29.5</v>
      </c>
    </row>
    <row r="176" spans="1:7">
      <c r="A176" t="s">
        <v>1</v>
      </c>
    </row>
    <row r="177" spans="1:7">
      <c r="A177" t="s">
        <v>148</v>
      </c>
      <c r="B177" s="1">
        <v>246310</v>
      </c>
      <c r="C177">
        <v>0.6</v>
      </c>
      <c r="D177">
        <v>4.5999999999999996</v>
      </c>
      <c r="E177">
        <v>12.3</v>
      </c>
      <c r="F177">
        <v>22.5</v>
      </c>
      <c r="G177">
        <v>59.9</v>
      </c>
    </row>
    <row r="178" spans="1:7">
      <c r="A178" t="s">
        <v>149</v>
      </c>
      <c r="B178" s="1">
        <v>193443</v>
      </c>
      <c r="C178">
        <v>0.3</v>
      </c>
      <c r="D178">
        <v>4.3</v>
      </c>
      <c r="E178">
        <v>11.7</v>
      </c>
      <c r="F178">
        <v>22</v>
      </c>
      <c r="G178">
        <v>61.6</v>
      </c>
    </row>
    <row r="179" spans="1:7">
      <c r="A179" t="s">
        <v>150</v>
      </c>
      <c r="B179" s="1">
        <v>46591</v>
      </c>
      <c r="C179">
        <v>0.8</v>
      </c>
      <c r="D179">
        <v>4.5999999999999996</v>
      </c>
      <c r="E179">
        <v>13.7</v>
      </c>
      <c r="F179">
        <v>24.8</v>
      </c>
      <c r="G179">
        <v>56</v>
      </c>
    </row>
    <row r="180" spans="1:7">
      <c r="A180" t="s">
        <v>151</v>
      </c>
      <c r="B180" s="1">
        <v>6275</v>
      </c>
      <c r="C180">
        <v>6.2</v>
      </c>
      <c r="D180">
        <v>14.7</v>
      </c>
      <c r="E180">
        <v>20.7</v>
      </c>
      <c r="F180">
        <v>21.7</v>
      </c>
      <c r="G180">
        <v>36.700000000000003</v>
      </c>
    </row>
    <row r="181" spans="1:7">
      <c r="A181" t="s">
        <v>1</v>
      </c>
    </row>
    <row r="182" spans="1:7">
      <c r="A182" t="s">
        <v>152</v>
      </c>
      <c r="B182" s="1">
        <v>2414045</v>
      </c>
      <c r="C182">
        <v>3.8</v>
      </c>
      <c r="D182">
        <v>9.3000000000000007</v>
      </c>
      <c r="E182">
        <v>15.7</v>
      </c>
      <c r="F182">
        <v>24.2</v>
      </c>
      <c r="G182">
        <v>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workbookViewId="0">
      <selection activeCell="A162" sqref="A162"/>
    </sheetView>
  </sheetViews>
  <sheetFormatPr baseColWidth="10" defaultRowHeight="15" x14ac:dyDescent="0"/>
  <cols>
    <col min="1" max="1" width="40.6640625" bestFit="1" customWidth="1"/>
  </cols>
  <sheetData>
    <row r="1" spans="1:7">
      <c r="A1" t="s">
        <v>0</v>
      </c>
      <c r="B1" s="1">
        <v>84021</v>
      </c>
      <c r="C1" s="1">
        <v>16757</v>
      </c>
      <c r="D1" s="1">
        <v>16800</v>
      </c>
      <c r="E1" s="1">
        <v>16833</v>
      </c>
      <c r="F1" s="1">
        <v>16789</v>
      </c>
      <c r="G1" s="1">
        <v>16841</v>
      </c>
    </row>
    <row r="2" spans="1:7">
      <c r="A2" t="s">
        <v>2</v>
      </c>
      <c r="B2">
        <v>100</v>
      </c>
      <c r="C2">
        <v>19.899999999999999</v>
      </c>
      <c r="D2">
        <v>20</v>
      </c>
      <c r="E2">
        <v>20</v>
      </c>
      <c r="F2">
        <v>20</v>
      </c>
      <c r="G2">
        <v>20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33901</v>
      </c>
      <c r="C6" s="2">
        <v>5981</v>
      </c>
      <c r="D6" s="2">
        <v>14821</v>
      </c>
      <c r="E6" s="2">
        <v>26073</v>
      </c>
      <c r="F6" s="2">
        <v>40868</v>
      </c>
      <c r="G6" s="2">
        <v>81594</v>
      </c>
    </row>
    <row r="7" spans="1:7">
      <c r="A7" t="s">
        <v>5</v>
      </c>
      <c r="B7" s="1">
        <v>30729</v>
      </c>
      <c r="C7" s="1">
        <v>5648</v>
      </c>
      <c r="D7" s="1">
        <v>14308</v>
      </c>
      <c r="E7" s="1">
        <v>23973</v>
      </c>
      <c r="F7" s="1">
        <v>37237</v>
      </c>
      <c r="G7" s="1">
        <v>72332</v>
      </c>
    </row>
    <row r="8" spans="1:7">
      <c r="A8" t="s">
        <v>7</v>
      </c>
      <c r="B8">
        <v>47.3</v>
      </c>
      <c r="C8">
        <v>51.2</v>
      </c>
      <c r="D8">
        <v>51</v>
      </c>
      <c r="E8">
        <v>45.9</v>
      </c>
      <c r="F8">
        <v>43.5</v>
      </c>
      <c r="G8">
        <v>45.1</v>
      </c>
    </row>
    <row r="9" spans="1:7">
      <c r="A9" t="s">
        <v>1</v>
      </c>
    </row>
    <row r="10" spans="1:7">
      <c r="A10" t="s">
        <v>8</v>
      </c>
    </row>
    <row r="11" spans="1:7">
      <c r="A11" t="s">
        <v>161</v>
      </c>
      <c r="B11">
        <v>2.6</v>
      </c>
      <c r="C11">
        <v>1.8</v>
      </c>
      <c r="D11">
        <v>2.2999999999999998</v>
      </c>
      <c r="E11">
        <v>2.6</v>
      </c>
      <c r="F11">
        <v>2.9</v>
      </c>
      <c r="G11">
        <v>3.2</v>
      </c>
    </row>
    <row r="12" spans="1:7">
      <c r="A12" t="s">
        <v>11</v>
      </c>
      <c r="B12">
        <v>0.7</v>
      </c>
      <c r="C12">
        <v>0.4</v>
      </c>
      <c r="D12">
        <v>0.6</v>
      </c>
      <c r="E12">
        <v>0.7</v>
      </c>
      <c r="F12">
        <v>0.9</v>
      </c>
      <c r="G12">
        <v>0.9</v>
      </c>
    </row>
    <row r="13" spans="1:7">
      <c r="A13" t="s">
        <v>12</v>
      </c>
      <c r="B13">
        <v>0.3</v>
      </c>
      <c r="C13">
        <v>0.4</v>
      </c>
      <c r="D13">
        <v>0.5</v>
      </c>
      <c r="E13">
        <v>0.3</v>
      </c>
      <c r="F13">
        <v>0.2</v>
      </c>
      <c r="G13">
        <v>0.1</v>
      </c>
    </row>
    <row r="14" spans="1:7">
      <c r="A14" t="s">
        <v>9</v>
      </c>
      <c r="B14">
        <v>1.4</v>
      </c>
      <c r="C14">
        <v>0.6</v>
      </c>
      <c r="D14">
        <v>1</v>
      </c>
      <c r="E14">
        <v>1.4</v>
      </c>
      <c r="F14">
        <v>1.8</v>
      </c>
      <c r="G14">
        <v>2.1</v>
      </c>
    </row>
    <row r="15" spans="1:7">
      <c r="A15" t="s">
        <v>10</v>
      </c>
      <c r="B15">
        <v>2</v>
      </c>
      <c r="C15">
        <v>0.9</v>
      </c>
      <c r="D15">
        <v>1.5</v>
      </c>
      <c r="E15">
        <v>2</v>
      </c>
      <c r="F15">
        <v>2.5</v>
      </c>
      <c r="G15">
        <v>2.9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65</v>
      </c>
      <c r="C20">
        <v>40</v>
      </c>
      <c r="D20">
        <v>56</v>
      </c>
      <c r="E20">
        <v>69</v>
      </c>
      <c r="F20">
        <v>78</v>
      </c>
      <c r="G20">
        <v>83</v>
      </c>
    </row>
    <row r="21" spans="1:7">
      <c r="A21" t="s">
        <v>16</v>
      </c>
      <c r="B21">
        <v>35</v>
      </c>
      <c r="C21">
        <v>60</v>
      </c>
      <c r="D21">
        <v>44</v>
      </c>
      <c r="E21">
        <v>31</v>
      </c>
      <c r="F21">
        <v>22</v>
      </c>
      <c r="G21">
        <v>17</v>
      </c>
    </row>
    <row r="22" spans="1:7">
      <c r="A22" t="s">
        <v>1</v>
      </c>
    </row>
    <row r="23" spans="1:7">
      <c r="A23" t="s">
        <v>17</v>
      </c>
    </row>
    <row r="24" spans="1:7">
      <c r="A24" t="s">
        <v>18</v>
      </c>
      <c r="B24">
        <v>62</v>
      </c>
      <c r="C24">
        <v>41</v>
      </c>
      <c r="D24">
        <v>52</v>
      </c>
      <c r="E24">
        <v>59</v>
      </c>
      <c r="F24">
        <v>73</v>
      </c>
      <c r="G24">
        <v>87</v>
      </c>
    </row>
    <row r="25" spans="1:7">
      <c r="A25" t="s">
        <v>162</v>
      </c>
      <c r="B25">
        <v>38</v>
      </c>
      <c r="C25">
        <v>12</v>
      </c>
      <c r="D25">
        <v>19</v>
      </c>
      <c r="E25">
        <v>35</v>
      </c>
      <c r="F25">
        <v>53</v>
      </c>
      <c r="G25">
        <v>73</v>
      </c>
    </row>
    <row r="26" spans="1:7">
      <c r="A26" t="s">
        <v>163</v>
      </c>
      <c r="B26">
        <v>24</v>
      </c>
      <c r="C26">
        <v>29</v>
      </c>
      <c r="D26">
        <v>33</v>
      </c>
      <c r="E26">
        <v>24</v>
      </c>
      <c r="F26">
        <v>19</v>
      </c>
      <c r="G26">
        <v>14</v>
      </c>
    </row>
    <row r="27" spans="1:7">
      <c r="A27" t="s">
        <v>21</v>
      </c>
      <c r="B27">
        <v>38</v>
      </c>
      <c r="C27">
        <v>59</v>
      </c>
      <c r="D27">
        <v>48</v>
      </c>
      <c r="E27">
        <v>41</v>
      </c>
      <c r="F27">
        <v>27</v>
      </c>
      <c r="G27">
        <v>13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18</v>
      </c>
      <c r="D30">
        <v>14</v>
      </c>
      <c r="E30">
        <v>9</v>
      </c>
      <c r="F30">
        <v>7</v>
      </c>
      <c r="G30">
        <v>5</v>
      </c>
    </row>
    <row r="31" spans="1:7">
      <c r="A31" t="s">
        <v>24</v>
      </c>
      <c r="B31">
        <v>89</v>
      </c>
      <c r="C31">
        <v>82</v>
      </c>
      <c r="D31">
        <v>86</v>
      </c>
      <c r="E31">
        <v>91</v>
      </c>
      <c r="F31">
        <v>93</v>
      </c>
      <c r="G31">
        <v>95</v>
      </c>
    </row>
    <row r="32" spans="1:7">
      <c r="A32" t="s">
        <v>1</v>
      </c>
    </row>
    <row r="33" spans="1:7">
      <c r="A33" t="s">
        <v>25</v>
      </c>
    </row>
    <row r="34" spans="1:7">
      <c r="A34" t="s">
        <v>26</v>
      </c>
      <c r="B34">
        <v>10</v>
      </c>
      <c r="C34">
        <v>22</v>
      </c>
      <c r="D34">
        <v>15</v>
      </c>
      <c r="E34">
        <v>8</v>
      </c>
      <c r="F34">
        <v>4</v>
      </c>
      <c r="G34">
        <v>2</v>
      </c>
    </row>
    <row r="35" spans="1:7">
      <c r="A35" t="s">
        <v>27</v>
      </c>
      <c r="B35">
        <v>43</v>
      </c>
      <c r="C35">
        <v>46</v>
      </c>
      <c r="D35">
        <v>53</v>
      </c>
      <c r="E35">
        <v>47</v>
      </c>
      <c r="F35">
        <v>43</v>
      </c>
      <c r="G35">
        <v>25</v>
      </c>
    </row>
    <row r="36" spans="1:7">
      <c r="A36" t="s">
        <v>28</v>
      </c>
      <c r="B36">
        <v>47</v>
      </c>
      <c r="C36">
        <v>31</v>
      </c>
      <c r="D36">
        <v>32</v>
      </c>
      <c r="E36">
        <v>45</v>
      </c>
      <c r="F36">
        <v>53</v>
      </c>
      <c r="G36">
        <v>73</v>
      </c>
    </row>
    <row r="37" spans="1:7">
      <c r="A37" t="s">
        <v>29</v>
      </c>
      <c r="B37">
        <v>-2</v>
      </c>
      <c r="C37">
        <v>2</v>
      </c>
      <c r="D37">
        <v>-2</v>
      </c>
      <c r="E37">
        <v>-2</v>
      </c>
      <c r="F37">
        <v>-2</v>
      </c>
      <c r="G37">
        <v>-2</v>
      </c>
    </row>
    <row r="38" spans="1:7">
      <c r="A38" t="s">
        <v>1</v>
      </c>
    </row>
    <row r="39" spans="1:7">
      <c r="A39" t="s">
        <v>30</v>
      </c>
      <c r="B39">
        <v>87</v>
      </c>
      <c r="C39">
        <v>61</v>
      </c>
      <c r="D39">
        <v>84</v>
      </c>
      <c r="E39">
        <v>94</v>
      </c>
      <c r="F39">
        <v>97</v>
      </c>
      <c r="G39">
        <v>98</v>
      </c>
    </row>
    <row r="40" spans="1:7">
      <c r="A40" t="s">
        <v>1</v>
      </c>
    </row>
    <row r="41" spans="1:7">
      <c r="A41" t="s">
        <v>31</v>
      </c>
      <c r="B41" s="2">
        <v>2520272</v>
      </c>
      <c r="C41">
        <v>8.8000000000000007</v>
      </c>
      <c r="D41">
        <v>12.4</v>
      </c>
      <c r="E41">
        <v>17.2</v>
      </c>
      <c r="F41">
        <v>23.7</v>
      </c>
      <c r="G41">
        <v>37.9</v>
      </c>
    </row>
    <row r="42" spans="1:7">
      <c r="A42" t="s">
        <v>1</v>
      </c>
    </row>
    <row r="43" spans="1:7">
      <c r="A43" t="s">
        <v>32</v>
      </c>
      <c r="B43" s="1">
        <v>344594</v>
      </c>
      <c r="C43">
        <v>10.7</v>
      </c>
      <c r="D43">
        <v>15.1</v>
      </c>
      <c r="E43">
        <v>18.100000000000001</v>
      </c>
      <c r="F43">
        <v>23.8</v>
      </c>
      <c r="G43">
        <v>32.4</v>
      </c>
    </row>
    <row r="44" spans="1:7">
      <c r="A44" t="s">
        <v>33</v>
      </c>
      <c r="B44" s="1">
        <v>213918</v>
      </c>
      <c r="C44">
        <v>12.6</v>
      </c>
      <c r="D44">
        <v>16.899999999999999</v>
      </c>
      <c r="E44">
        <v>18.899999999999999</v>
      </c>
      <c r="F44">
        <v>23</v>
      </c>
      <c r="G44">
        <v>28.5</v>
      </c>
    </row>
    <row r="45" spans="1:7">
      <c r="A45" t="s">
        <v>34</v>
      </c>
      <c r="B45" s="1">
        <v>32450</v>
      </c>
      <c r="C45">
        <v>12.4</v>
      </c>
      <c r="D45">
        <v>16.600000000000001</v>
      </c>
      <c r="E45">
        <v>18.899999999999999</v>
      </c>
      <c r="F45">
        <v>23.1</v>
      </c>
      <c r="G45">
        <v>28.9</v>
      </c>
    </row>
    <row r="46" spans="1:7">
      <c r="A46" t="s">
        <v>35</v>
      </c>
      <c r="B46" s="1">
        <v>11685</v>
      </c>
      <c r="C46">
        <v>13.1</v>
      </c>
      <c r="D46">
        <v>17.2</v>
      </c>
      <c r="E46">
        <v>19</v>
      </c>
      <c r="F46">
        <v>22.9</v>
      </c>
      <c r="G46">
        <v>27.8</v>
      </c>
    </row>
    <row r="47" spans="1:7">
      <c r="A47" t="s">
        <v>36</v>
      </c>
      <c r="B47" s="1">
        <v>20765</v>
      </c>
      <c r="C47">
        <v>12</v>
      </c>
      <c r="D47">
        <v>16.3</v>
      </c>
      <c r="E47">
        <v>18.8</v>
      </c>
      <c r="F47">
        <v>23.3</v>
      </c>
      <c r="G47">
        <v>29.5</v>
      </c>
    </row>
    <row r="48" spans="1:7">
      <c r="A48" t="s">
        <v>37</v>
      </c>
      <c r="B48" s="1">
        <v>56857</v>
      </c>
      <c r="C48">
        <v>13.8</v>
      </c>
      <c r="D48">
        <v>18</v>
      </c>
      <c r="E48">
        <v>19</v>
      </c>
      <c r="F48">
        <v>22</v>
      </c>
      <c r="G48">
        <v>27.1</v>
      </c>
    </row>
    <row r="49" spans="1:7">
      <c r="A49" t="s">
        <v>38</v>
      </c>
      <c r="B49" s="1">
        <v>18709</v>
      </c>
      <c r="C49">
        <v>13.4</v>
      </c>
      <c r="D49">
        <v>16.8</v>
      </c>
      <c r="E49">
        <v>19.3</v>
      </c>
      <c r="F49">
        <v>22.7</v>
      </c>
      <c r="G49">
        <v>27.8</v>
      </c>
    </row>
    <row r="50" spans="1:7">
      <c r="A50" t="s">
        <v>39</v>
      </c>
      <c r="B50" s="1">
        <v>11497</v>
      </c>
      <c r="C50">
        <v>15.4</v>
      </c>
      <c r="D50">
        <v>19.399999999999999</v>
      </c>
      <c r="E50">
        <v>19.7</v>
      </c>
      <c r="F50">
        <v>21.8</v>
      </c>
      <c r="G50">
        <v>23.7</v>
      </c>
    </row>
    <row r="51" spans="1:7">
      <c r="A51" t="s">
        <v>40</v>
      </c>
      <c r="B51" s="1">
        <v>8070</v>
      </c>
      <c r="C51">
        <v>13.7</v>
      </c>
      <c r="D51">
        <v>17.8</v>
      </c>
      <c r="E51">
        <v>19.5</v>
      </c>
      <c r="F51">
        <v>22.6</v>
      </c>
      <c r="G51">
        <v>26.4</v>
      </c>
    </row>
    <row r="52" spans="1:7">
      <c r="A52" t="s">
        <v>41</v>
      </c>
      <c r="B52" s="1">
        <v>9698</v>
      </c>
      <c r="C52">
        <v>13.1</v>
      </c>
      <c r="D52">
        <v>18.3</v>
      </c>
      <c r="E52">
        <v>19.2</v>
      </c>
      <c r="F52">
        <v>20.5</v>
      </c>
      <c r="G52">
        <v>29</v>
      </c>
    </row>
    <row r="53" spans="1:7">
      <c r="A53" t="s">
        <v>42</v>
      </c>
      <c r="B53" s="1">
        <v>6391</v>
      </c>
      <c r="C53">
        <v>12.3</v>
      </c>
      <c r="D53">
        <v>17.5</v>
      </c>
      <c r="E53">
        <v>16.5</v>
      </c>
      <c r="F53">
        <v>22.2</v>
      </c>
      <c r="G53">
        <v>31.5</v>
      </c>
    </row>
    <row r="54" spans="1:7">
      <c r="A54" t="s">
        <v>43</v>
      </c>
      <c r="B54" s="1">
        <v>2491</v>
      </c>
      <c r="C54">
        <v>16.5</v>
      </c>
      <c r="D54">
        <v>21.6</v>
      </c>
      <c r="E54">
        <v>18.5</v>
      </c>
      <c r="F54">
        <v>22</v>
      </c>
      <c r="G54">
        <v>21.3</v>
      </c>
    </row>
    <row r="55" spans="1:7">
      <c r="A55" t="s">
        <v>1</v>
      </c>
    </row>
    <row r="56" spans="1:7">
      <c r="A56" t="s">
        <v>44</v>
      </c>
      <c r="B56" s="1">
        <v>24040</v>
      </c>
      <c r="C56">
        <v>12.6</v>
      </c>
      <c r="D56">
        <v>16.7</v>
      </c>
      <c r="E56">
        <v>18.5</v>
      </c>
      <c r="F56">
        <v>23.3</v>
      </c>
      <c r="G56">
        <v>28.8</v>
      </c>
    </row>
    <row r="57" spans="1:7">
      <c r="A57" t="s">
        <v>45</v>
      </c>
      <c r="B57" s="1">
        <v>10564</v>
      </c>
      <c r="C57">
        <v>14.6</v>
      </c>
      <c r="D57">
        <v>18.2</v>
      </c>
      <c r="E57">
        <v>19.100000000000001</v>
      </c>
      <c r="F57">
        <v>23.5</v>
      </c>
      <c r="G57">
        <v>24.6</v>
      </c>
    </row>
    <row r="58" spans="1:7">
      <c r="A58" t="s">
        <v>46</v>
      </c>
      <c r="B58" s="1">
        <v>13476</v>
      </c>
      <c r="C58">
        <v>11.1</v>
      </c>
      <c r="D58">
        <v>15.6</v>
      </c>
      <c r="E58">
        <v>18.100000000000001</v>
      </c>
      <c r="F58">
        <v>23.1</v>
      </c>
      <c r="G58">
        <v>32.1</v>
      </c>
    </row>
    <row r="59" spans="1:7">
      <c r="A59" t="s">
        <v>47</v>
      </c>
      <c r="B59" s="1">
        <v>34323</v>
      </c>
      <c r="C59">
        <v>12.7</v>
      </c>
      <c r="D59">
        <v>17.100000000000001</v>
      </c>
      <c r="E59">
        <v>18.8</v>
      </c>
      <c r="F59">
        <v>22.8</v>
      </c>
      <c r="G59">
        <v>28.6</v>
      </c>
    </row>
    <row r="60" spans="1:7">
      <c r="A60" t="s">
        <v>48</v>
      </c>
      <c r="B60" s="1">
        <v>10402</v>
      </c>
      <c r="C60">
        <v>12.1</v>
      </c>
      <c r="D60">
        <v>17</v>
      </c>
      <c r="E60">
        <v>17.8</v>
      </c>
      <c r="F60">
        <v>23.6</v>
      </c>
      <c r="G60">
        <v>29.6</v>
      </c>
    </row>
    <row r="61" spans="1:7">
      <c r="A61" t="s">
        <v>49</v>
      </c>
      <c r="B61" s="1">
        <v>10279</v>
      </c>
      <c r="C61">
        <v>13.5</v>
      </c>
      <c r="D61">
        <v>17</v>
      </c>
      <c r="E61">
        <v>19.2</v>
      </c>
      <c r="F61">
        <v>22.1</v>
      </c>
      <c r="G61">
        <v>28.2</v>
      </c>
    </row>
    <row r="62" spans="1:7">
      <c r="A62" t="s">
        <v>50</v>
      </c>
      <c r="B62" s="1">
        <v>7791</v>
      </c>
      <c r="C62">
        <v>11.8</v>
      </c>
      <c r="D62">
        <v>17.5</v>
      </c>
      <c r="E62">
        <v>19</v>
      </c>
      <c r="F62">
        <v>22.2</v>
      </c>
      <c r="G62">
        <v>29.5</v>
      </c>
    </row>
    <row r="63" spans="1:7">
      <c r="A63" t="s">
        <v>51</v>
      </c>
      <c r="B63" s="1">
        <v>5851</v>
      </c>
      <c r="C63">
        <v>13.6</v>
      </c>
      <c r="D63">
        <v>16.899999999999999</v>
      </c>
      <c r="E63">
        <v>19.7</v>
      </c>
      <c r="F63">
        <v>23.5</v>
      </c>
      <c r="G63">
        <v>26.2</v>
      </c>
    </row>
    <row r="64" spans="1:7">
      <c r="A64" t="s">
        <v>1</v>
      </c>
    </row>
    <row r="65" spans="1:7">
      <c r="A65" t="s">
        <v>52</v>
      </c>
      <c r="B65" s="1">
        <v>66249</v>
      </c>
      <c r="C65">
        <v>11.7</v>
      </c>
      <c r="D65">
        <v>16</v>
      </c>
      <c r="E65">
        <v>19</v>
      </c>
      <c r="F65">
        <v>23.8</v>
      </c>
      <c r="G65">
        <v>29.5</v>
      </c>
    </row>
    <row r="66" spans="1:7">
      <c r="A66" t="s">
        <v>53</v>
      </c>
      <c r="B66" s="1">
        <v>8204</v>
      </c>
      <c r="C66">
        <v>13.4</v>
      </c>
      <c r="D66">
        <v>17.899999999999999</v>
      </c>
      <c r="E66">
        <v>19.100000000000001</v>
      </c>
      <c r="F66">
        <v>22.5</v>
      </c>
      <c r="G66">
        <v>27.2</v>
      </c>
    </row>
    <row r="67" spans="1:7">
      <c r="A67" t="s">
        <v>54</v>
      </c>
      <c r="B67" s="1">
        <v>5734</v>
      </c>
      <c r="C67">
        <v>13.4</v>
      </c>
      <c r="D67">
        <v>17</v>
      </c>
      <c r="E67">
        <v>19.399999999999999</v>
      </c>
      <c r="F67">
        <v>23.1</v>
      </c>
      <c r="G67">
        <v>27.1</v>
      </c>
    </row>
    <row r="68" spans="1:7">
      <c r="A68" t="s">
        <v>55</v>
      </c>
      <c r="B68" s="1">
        <v>30411</v>
      </c>
      <c r="C68">
        <v>11.2</v>
      </c>
      <c r="D68">
        <v>15.9</v>
      </c>
      <c r="E68">
        <v>18.899999999999999</v>
      </c>
      <c r="F68">
        <v>24.7</v>
      </c>
      <c r="G68">
        <v>29.3</v>
      </c>
    </row>
    <row r="69" spans="1:7">
      <c r="A69" t="s">
        <v>56</v>
      </c>
      <c r="B69" s="1">
        <v>18276</v>
      </c>
      <c r="C69">
        <v>12.3</v>
      </c>
      <c r="D69">
        <v>16.5</v>
      </c>
      <c r="E69">
        <v>19.399999999999999</v>
      </c>
      <c r="F69">
        <v>23.1</v>
      </c>
      <c r="G69">
        <v>28.6</v>
      </c>
    </row>
    <row r="70" spans="1:7">
      <c r="A70" t="s">
        <v>57</v>
      </c>
    </row>
    <row r="71" spans="1:7">
      <c r="A71" t="s">
        <v>58</v>
      </c>
      <c r="B71" s="1">
        <v>3624</v>
      </c>
      <c r="C71">
        <v>6</v>
      </c>
      <c r="D71">
        <v>9.1999999999999993</v>
      </c>
      <c r="E71">
        <v>17.399999999999999</v>
      </c>
      <c r="F71">
        <v>23.1</v>
      </c>
      <c r="G71">
        <v>44.3</v>
      </c>
    </row>
    <row r="72" spans="1:7">
      <c r="A72" t="s">
        <v>59</v>
      </c>
      <c r="B72" s="1">
        <v>130676</v>
      </c>
      <c r="C72">
        <v>7.5</v>
      </c>
      <c r="D72">
        <v>12.2</v>
      </c>
      <c r="E72">
        <v>16.7</v>
      </c>
      <c r="F72">
        <v>25</v>
      </c>
      <c r="G72">
        <v>38.700000000000003</v>
      </c>
    </row>
    <row r="73" spans="1:7">
      <c r="A73" t="s">
        <v>1</v>
      </c>
    </row>
    <row r="74" spans="1:7">
      <c r="A74" t="s">
        <v>60</v>
      </c>
      <c r="B74" s="1">
        <v>24776</v>
      </c>
      <c r="C74">
        <v>8.1</v>
      </c>
      <c r="D74">
        <v>12.1</v>
      </c>
      <c r="E74">
        <v>19.5</v>
      </c>
      <c r="F74">
        <v>23.6</v>
      </c>
      <c r="G74">
        <v>36.799999999999997</v>
      </c>
    </row>
    <row r="75" spans="1:7">
      <c r="A75" t="s">
        <v>1</v>
      </c>
    </row>
    <row r="76" spans="1:7">
      <c r="A76" t="s">
        <v>61</v>
      </c>
      <c r="B76" s="1">
        <v>777886</v>
      </c>
      <c r="C76">
        <v>10.5</v>
      </c>
      <c r="D76">
        <v>13.3</v>
      </c>
      <c r="E76">
        <v>17.100000000000001</v>
      </c>
      <c r="F76">
        <v>22.8</v>
      </c>
      <c r="G76">
        <v>36.299999999999997</v>
      </c>
    </row>
    <row r="77" spans="1:7">
      <c r="A77" t="s">
        <v>62</v>
      </c>
      <c r="B77" s="1">
        <v>437603</v>
      </c>
      <c r="C77">
        <v>10.5</v>
      </c>
      <c r="D77">
        <v>12.8</v>
      </c>
      <c r="E77">
        <v>16.899999999999999</v>
      </c>
      <c r="F77">
        <v>22.7</v>
      </c>
      <c r="G77">
        <v>37</v>
      </c>
    </row>
    <row r="78" spans="1:7">
      <c r="A78" t="s">
        <v>63</v>
      </c>
      <c r="B78" s="1">
        <v>275546</v>
      </c>
      <c r="C78">
        <v>6.8</v>
      </c>
      <c r="D78">
        <v>8.4</v>
      </c>
      <c r="E78">
        <v>13.5</v>
      </c>
      <c r="F78">
        <v>23.7</v>
      </c>
      <c r="G78">
        <v>47.5</v>
      </c>
    </row>
    <row r="79" spans="1:7">
      <c r="A79" t="s">
        <v>164</v>
      </c>
      <c r="B79" s="1">
        <v>164004</v>
      </c>
      <c r="C79">
        <v>4.3</v>
      </c>
      <c r="D79">
        <v>5.2</v>
      </c>
      <c r="E79">
        <v>12.4</v>
      </c>
      <c r="F79">
        <v>25.4</v>
      </c>
      <c r="G79">
        <v>52.6</v>
      </c>
    </row>
    <row r="80" spans="1:7">
      <c r="A80" t="s">
        <v>65</v>
      </c>
      <c r="B80" s="1">
        <v>64502</v>
      </c>
      <c r="C80">
        <v>9.8000000000000007</v>
      </c>
      <c r="D80">
        <v>12.2</v>
      </c>
      <c r="E80">
        <v>14.7</v>
      </c>
      <c r="F80">
        <v>21.4</v>
      </c>
      <c r="G80">
        <v>41.9</v>
      </c>
    </row>
    <row r="81" spans="1:7">
      <c r="A81" t="s">
        <v>66</v>
      </c>
    </row>
    <row r="82" spans="1:7">
      <c r="A82" t="s">
        <v>67</v>
      </c>
      <c r="B82" s="1">
        <v>47040</v>
      </c>
      <c r="C82">
        <v>11.5</v>
      </c>
      <c r="D82">
        <v>14.3</v>
      </c>
      <c r="E82">
        <v>15.5</v>
      </c>
      <c r="F82">
        <v>21.1</v>
      </c>
      <c r="G82">
        <v>37.6</v>
      </c>
    </row>
    <row r="83" spans="1:7">
      <c r="A83" t="s">
        <v>68</v>
      </c>
      <c r="B83" s="1">
        <v>135225</v>
      </c>
      <c r="C83">
        <v>18.8</v>
      </c>
      <c r="D83">
        <v>23.1</v>
      </c>
      <c r="E83">
        <v>24.9</v>
      </c>
      <c r="F83">
        <v>20.7</v>
      </c>
      <c r="G83">
        <v>12.5</v>
      </c>
    </row>
    <row r="84" spans="1:7">
      <c r="A84" t="s">
        <v>69</v>
      </c>
      <c r="B84" s="1">
        <v>26832</v>
      </c>
      <c r="C84">
        <v>6.3</v>
      </c>
      <c r="D84">
        <v>6.8</v>
      </c>
      <c r="E84">
        <v>12.2</v>
      </c>
      <c r="F84">
        <v>21.9</v>
      </c>
      <c r="G84">
        <v>52.7</v>
      </c>
    </row>
    <row r="85" spans="1:7">
      <c r="A85" t="s">
        <v>1</v>
      </c>
    </row>
    <row r="86" spans="1:7">
      <c r="A86" t="s">
        <v>70</v>
      </c>
      <c r="B86" s="1">
        <v>164775</v>
      </c>
      <c r="C86">
        <v>13.1</v>
      </c>
      <c r="D86">
        <v>16.8</v>
      </c>
      <c r="E86">
        <v>19.3</v>
      </c>
      <c r="F86">
        <v>22.1</v>
      </c>
      <c r="G86">
        <v>28.6</v>
      </c>
    </row>
    <row r="87" spans="1:7">
      <c r="A87" t="s">
        <v>71</v>
      </c>
      <c r="B87" s="1">
        <v>20239</v>
      </c>
      <c r="C87">
        <v>14.6</v>
      </c>
      <c r="D87">
        <v>17</v>
      </c>
      <c r="E87">
        <v>17.899999999999999</v>
      </c>
      <c r="F87">
        <v>21.1</v>
      </c>
      <c r="G87">
        <v>29.4</v>
      </c>
    </row>
    <row r="88" spans="1:7">
      <c r="A88" t="s">
        <v>72</v>
      </c>
      <c r="B88" s="1">
        <v>66508</v>
      </c>
      <c r="C88">
        <v>12.7</v>
      </c>
      <c r="D88">
        <v>16.7</v>
      </c>
      <c r="E88">
        <v>19.399999999999999</v>
      </c>
      <c r="F88">
        <v>22.4</v>
      </c>
      <c r="G88">
        <v>28.8</v>
      </c>
    </row>
    <row r="89" spans="1:7">
      <c r="A89" t="s">
        <v>73</v>
      </c>
      <c r="B89" s="1">
        <v>8679</v>
      </c>
      <c r="C89">
        <v>13.9</v>
      </c>
      <c r="D89">
        <v>17.5</v>
      </c>
      <c r="E89">
        <v>21.4</v>
      </c>
      <c r="F89">
        <v>22.4</v>
      </c>
      <c r="G89">
        <v>24.8</v>
      </c>
    </row>
    <row r="90" spans="1:7">
      <c r="A90" t="s">
        <v>165</v>
      </c>
      <c r="B90" s="1">
        <v>51127</v>
      </c>
      <c r="C90">
        <v>13.6</v>
      </c>
      <c r="D90">
        <v>17.5</v>
      </c>
      <c r="E90">
        <v>19.600000000000001</v>
      </c>
      <c r="F90">
        <v>21.8</v>
      </c>
      <c r="G90">
        <v>27.5</v>
      </c>
    </row>
    <row r="91" spans="1:7">
      <c r="A91" t="s">
        <v>75</v>
      </c>
      <c r="B91" s="1">
        <v>18222</v>
      </c>
      <c r="C91">
        <v>11.5</v>
      </c>
      <c r="D91">
        <v>15.4</v>
      </c>
      <c r="E91">
        <v>18.8</v>
      </c>
      <c r="F91">
        <v>22.8</v>
      </c>
      <c r="G91">
        <v>31.6</v>
      </c>
    </row>
    <row r="92" spans="1:7">
      <c r="A92" t="s">
        <v>76</v>
      </c>
      <c r="B92" s="1">
        <v>37961</v>
      </c>
      <c r="C92">
        <v>7.4</v>
      </c>
      <c r="D92">
        <v>11.7</v>
      </c>
      <c r="E92">
        <v>14.3</v>
      </c>
      <c r="F92">
        <v>19.3</v>
      </c>
      <c r="G92">
        <v>47.3</v>
      </c>
    </row>
    <row r="93" spans="1:7">
      <c r="A93" t="s">
        <v>77</v>
      </c>
      <c r="B93" s="1">
        <v>18892</v>
      </c>
      <c r="C93">
        <v>6.5</v>
      </c>
      <c r="D93">
        <v>11.5</v>
      </c>
      <c r="E93">
        <v>16.399999999999999</v>
      </c>
      <c r="F93">
        <v>22.8</v>
      </c>
      <c r="G93">
        <v>42.7</v>
      </c>
    </row>
    <row r="94" spans="1:7">
      <c r="A94" t="s">
        <v>78</v>
      </c>
      <c r="B94" s="1">
        <v>19069</v>
      </c>
      <c r="C94">
        <v>8.1999999999999993</v>
      </c>
      <c r="D94">
        <v>11.8</v>
      </c>
      <c r="E94">
        <v>12.3</v>
      </c>
      <c r="F94">
        <v>15.9</v>
      </c>
      <c r="G94">
        <v>51.9</v>
      </c>
    </row>
    <row r="95" spans="1:7">
      <c r="A95" t="s">
        <v>1</v>
      </c>
    </row>
    <row r="96" spans="1:7">
      <c r="A96" t="s">
        <v>79</v>
      </c>
      <c r="B96" s="1">
        <v>35393</v>
      </c>
      <c r="C96">
        <v>10.4</v>
      </c>
      <c r="D96">
        <v>14.3</v>
      </c>
      <c r="E96">
        <v>17.2</v>
      </c>
      <c r="F96">
        <v>23.5</v>
      </c>
      <c r="G96">
        <v>34.6</v>
      </c>
    </row>
    <row r="97" spans="1:7">
      <c r="A97" t="s">
        <v>80</v>
      </c>
      <c r="B97" s="1">
        <v>9697</v>
      </c>
      <c r="C97">
        <v>12.5</v>
      </c>
      <c r="D97">
        <v>16.600000000000001</v>
      </c>
      <c r="E97">
        <v>18.5</v>
      </c>
      <c r="F97">
        <v>24.3</v>
      </c>
      <c r="G97">
        <v>28.1</v>
      </c>
    </row>
    <row r="98" spans="1:7">
      <c r="A98" t="s">
        <v>81</v>
      </c>
      <c r="B98" s="1">
        <v>15512</v>
      </c>
      <c r="C98">
        <v>8.8000000000000007</v>
      </c>
      <c r="D98">
        <v>12.7</v>
      </c>
      <c r="E98">
        <v>15.4</v>
      </c>
      <c r="F98">
        <v>23.6</v>
      </c>
      <c r="G98">
        <v>39.6</v>
      </c>
    </row>
    <row r="99" spans="1:7">
      <c r="A99" t="s">
        <v>82</v>
      </c>
      <c r="B99" s="1">
        <v>10184</v>
      </c>
      <c r="C99">
        <v>10.8</v>
      </c>
      <c r="D99">
        <v>14.7</v>
      </c>
      <c r="E99">
        <v>18.8</v>
      </c>
      <c r="F99">
        <v>22.5</v>
      </c>
      <c r="G99">
        <v>33.200000000000003</v>
      </c>
    </row>
    <row r="100" spans="1:7">
      <c r="A100" t="s">
        <v>83</v>
      </c>
      <c r="B100" s="1">
        <v>102154</v>
      </c>
      <c r="C100">
        <v>7.5</v>
      </c>
      <c r="D100">
        <v>9.6</v>
      </c>
      <c r="E100">
        <v>15.4</v>
      </c>
      <c r="F100">
        <v>25.3</v>
      </c>
      <c r="G100">
        <v>42.2</v>
      </c>
    </row>
    <row r="101" spans="1:7">
      <c r="A101" t="s">
        <v>84</v>
      </c>
      <c r="B101" s="1">
        <v>8533</v>
      </c>
      <c r="C101">
        <v>6.9</v>
      </c>
      <c r="D101">
        <v>11.1</v>
      </c>
      <c r="E101">
        <v>16.3</v>
      </c>
      <c r="F101">
        <v>25.4</v>
      </c>
      <c r="G101">
        <v>40.299999999999997</v>
      </c>
    </row>
    <row r="102" spans="1:7">
      <c r="A102" t="s">
        <v>85</v>
      </c>
      <c r="B102" s="1">
        <v>24974</v>
      </c>
      <c r="C102">
        <v>7.3</v>
      </c>
      <c r="D102">
        <v>10</v>
      </c>
      <c r="E102">
        <v>11.7</v>
      </c>
      <c r="F102">
        <v>26.6</v>
      </c>
      <c r="G102">
        <v>44.3</v>
      </c>
    </row>
    <row r="103" spans="1:7">
      <c r="A103" t="s">
        <v>86</v>
      </c>
      <c r="B103" s="1">
        <v>10321</v>
      </c>
      <c r="C103">
        <v>9.6</v>
      </c>
      <c r="D103">
        <v>3.4</v>
      </c>
      <c r="E103">
        <v>8</v>
      </c>
      <c r="F103">
        <v>35.5</v>
      </c>
      <c r="G103">
        <v>43.5</v>
      </c>
    </row>
    <row r="104" spans="1:7">
      <c r="A104" t="s">
        <v>87</v>
      </c>
      <c r="B104" s="1">
        <v>11058</v>
      </c>
      <c r="C104">
        <v>10.199999999999999</v>
      </c>
      <c r="D104">
        <v>14</v>
      </c>
      <c r="E104">
        <v>18</v>
      </c>
      <c r="F104">
        <v>21.6</v>
      </c>
      <c r="G104">
        <v>36.299999999999997</v>
      </c>
    </row>
    <row r="105" spans="1:7">
      <c r="A105" t="s">
        <v>88</v>
      </c>
      <c r="B105" s="1">
        <v>6790</v>
      </c>
      <c r="C105">
        <v>6.8</v>
      </c>
      <c r="D105">
        <v>10.5</v>
      </c>
      <c r="E105">
        <v>14.6</v>
      </c>
      <c r="F105">
        <v>25</v>
      </c>
      <c r="G105">
        <v>43.1</v>
      </c>
    </row>
    <row r="106" spans="1:7">
      <c r="A106" t="s">
        <v>89</v>
      </c>
      <c r="B106" s="1">
        <v>40479</v>
      </c>
      <c r="C106">
        <v>6.6</v>
      </c>
      <c r="D106">
        <v>9.1</v>
      </c>
      <c r="E106">
        <v>18.8</v>
      </c>
      <c r="F106">
        <v>23</v>
      </c>
      <c r="G106">
        <v>42.4</v>
      </c>
    </row>
    <row r="107" spans="1:7">
      <c r="A107" t="s">
        <v>1</v>
      </c>
    </row>
    <row r="108" spans="1:7">
      <c r="A108" t="s">
        <v>90</v>
      </c>
      <c r="B108" s="1">
        <v>144234</v>
      </c>
      <c r="C108">
        <v>9</v>
      </c>
      <c r="D108">
        <v>12.3</v>
      </c>
      <c r="E108">
        <v>16</v>
      </c>
      <c r="F108">
        <v>23.3</v>
      </c>
      <c r="G108">
        <v>39.4</v>
      </c>
    </row>
    <row r="109" spans="1:7">
      <c r="A109" t="s">
        <v>91</v>
      </c>
      <c r="B109" s="1">
        <v>35735</v>
      </c>
      <c r="C109">
        <v>7.5</v>
      </c>
      <c r="D109">
        <v>11.6</v>
      </c>
      <c r="E109">
        <v>14.5</v>
      </c>
      <c r="F109">
        <v>25.6</v>
      </c>
      <c r="G109">
        <v>40.799999999999997</v>
      </c>
    </row>
    <row r="110" spans="1:7">
      <c r="A110" t="s">
        <v>92</v>
      </c>
      <c r="B110" s="1">
        <v>28529</v>
      </c>
      <c r="C110">
        <v>6.5</v>
      </c>
      <c r="D110">
        <v>10.7</v>
      </c>
      <c r="E110">
        <v>14.1</v>
      </c>
      <c r="F110">
        <v>24.9</v>
      </c>
      <c r="G110">
        <v>43.7</v>
      </c>
    </row>
    <row r="111" spans="1:7">
      <c r="A111" t="s">
        <v>93</v>
      </c>
      <c r="B111" s="1">
        <v>7206</v>
      </c>
      <c r="C111">
        <v>11.6</v>
      </c>
      <c r="D111">
        <v>15.2</v>
      </c>
      <c r="E111">
        <v>16</v>
      </c>
      <c r="F111">
        <v>28</v>
      </c>
      <c r="G111">
        <v>29.2</v>
      </c>
    </row>
    <row r="112" spans="1:7">
      <c r="A112" t="s">
        <v>94</v>
      </c>
      <c r="B112" s="1">
        <v>57498</v>
      </c>
      <c r="C112">
        <v>9.6</v>
      </c>
      <c r="D112">
        <v>11.2</v>
      </c>
      <c r="E112">
        <v>15.8</v>
      </c>
      <c r="F112">
        <v>22.4</v>
      </c>
      <c r="G112">
        <v>41</v>
      </c>
    </row>
    <row r="113" spans="1:7">
      <c r="A113" t="s">
        <v>95</v>
      </c>
      <c r="B113" s="1">
        <v>49306</v>
      </c>
      <c r="C113">
        <v>10.3</v>
      </c>
      <c r="D113">
        <v>11.5</v>
      </c>
      <c r="E113">
        <v>15.5</v>
      </c>
      <c r="F113">
        <v>21.7</v>
      </c>
      <c r="G113">
        <v>41.1</v>
      </c>
    </row>
    <row r="114" spans="1:7">
      <c r="A114" t="s">
        <v>96</v>
      </c>
      <c r="B114" s="1">
        <v>8192</v>
      </c>
      <c r="C114">
        <v>5.3</v>
      </c>
      <c r="D114">
        <v>9.4</v>
      </c>
      <c r="E114">
        <v>17.600000000000001</v>
      </c>
      <c r="F114">
        <v>27</v>
      </c>
      <c r="G114">
        <v>40.700000000000003</v>
      </c>
    </row>
    <row r="115" spans="1:7">
      <c r="A115" t="s">
        <v>97</v>
      </c>
      <c r="B115" s="1">
        <v>6913</v>
      </c>
      <c r="C115">
        <v>12.9</v>
      </c>
      <c r="D115">
        <v>12.5</v>
      </c>
      <c r="E115">
        <v>19.2</v>
      </c>
      <c r="F115">
        <v>25.2</v>
      </c>
      <c r="G115">
        <v>30.2</v>
      </c>
    </row>
    <row r="116" spans="1:7">
      <c r="A116" t="s">
        <v>98</v>
      </c>
      <c r="B116" s="1">
        <v>20235</v>
      </c>
      <c r="C116">
        <v>9.3000000000000007</v>
      </c>
      <c r="D116">
        <v>17.600000000000001</v>
      </c>
      <c r="E116">
        <v>17.5</v>
      </c>
      <c r="F116">
        <v>22.7</v>
      </c>
      <c r="G116">
        <v>32.9</v>
      </c>
    </row>
    <row r="117" spans="1:7">
      <c r="A117" t="s">
        <v>99</v>
      </c>
      <c r="B117" s="1">
        <v>23854</v>
      </c>
      <c r="C117">
        <v>8.1999999999999993</v>
      </c>
      <c r="D117">
        <v>11.5</v>
      </c>
      <c r="E117">
        <v>16.7</v>
      </c>
      <c r="F117">
        <v>22</v>
      </c>
      <c r="G117">
        <v>41.6</v>
      </c>
    </row>
    <row r="118" spans="1:7">
      <c r="A118" t="s">
        <v>1</v>
      </c>
    </row>
    <row r="119" spans="1:7">
      <c r="A119" t="s">
        <v>100</v>
      </c>
      <c r="B119" s="1">
        <v>439123</v>
      </c>
      <c r="C119">
        <v>7.2</v>
      </c>
      <c r="D119">
        <v>12.2</v>
      </c>
      <c r="E119">
        <v>18.399999999999999</v>
      </c>
      <c r="F119">
        <v>26.1</v>
      </c>
      <c r="G119">
        <v>36</v>
      </c>
    </row>
    <row r="120" spans="1:7">
      <c r="A120" t="s">
        <v>101</v>
      </c>
      <c r="B120" s="1">
        <v>180984</v>
      </c>
      <c r="C120">
        <v>6.2</v>
      </c>
      <c r="D120">
        <v>11.2</v>
      </c>
      <c r="E120">
        <v>18.2</v>
      </c>
      <c r="F120">
        <v>27.5</v>
      </c>
      <c r="G120">
        <v>36.9</v>
      </c>
    </row>
    <row r="121" spans="1:7">
      <c r="A121" t="s">
        <v>102</v>
      </c>
      <c r="B121" s="1">
        <v>90116</v>
      </c>
      <c r="C121">
        <v>4.3</v>
      </c>
      <c r="D121">
        <v>9.3000000000000007</v>
      </c>
      <c r="E121">
        <v>16.600000000000001</v>
      </c>
      <c r="F121">
        <v>27</v>
      </c>
      <c r="G121">
        <v>42.9</v>
      </c>
    </row>
    <row r="122" spans="1:7">
      <c r="A122" t="s">
        <v>103</v>
      </c>
      <c r="B122" s="1">
        <v>89118</v>
      </c>
      <c r="C122">
        <v>8.1999999999999993</v>
      </c>
      <c r="D122">
        <v>13.1</v>
      </c>
      <c r="E122">
        <v>20.100000000000001</v>
      </c>
      <c r="F122">
        <v>27.7</v>
      </c>
      <c r="G122">
        <v>31</v>
      </c>
    </row>
    <row r="123" spans="1:7">
      <c r="A123" t="s">
        <v>104</v>
      </c>
      <c r="B123" s="1">
        <v>1749</v>
      </c>
      <c r="C123" t="s">
        <v>166</v>
      </c>
      <c r="D123" t="s">
        <v>167</v>
      </c>
      <c r="E123">
        <v>8.9</v>
      </c>
      <c r="F123">
        <v>41.2</v>
      </c>
      <c r="G123">
        <v>30.2</v>
      </c>
    </row>
    <row r="124" spans="1:7">
      <c r="A124" t="s">
        <v>107</v>
      </c>
      <c r="B124" s="1">
        <v>83861</v>
      </c>
      <c r="C124">
        <v>9.4</v>
      </c>
      <c r="D124">
        <v>14.4</v>
      </c>
      <c r="E124">
        <v>20.3</v>
      </c>
      <c r="F124">
        <v>25.5</v>
      </c>
      <c r="G124">
        <v>30.4</v>
      </c>
    </row>
    <row r="125" spans="1:7">
      <c r="A125" t="s">
        <v>108</v>
      </c>
      <c r="B125" s="1">
        <v>148434</v>
      </c>
      <c r="C125">
        <v>6.7</v>
      </c>
      <c r="D125">
        <v>12.4</v>
      </c>
      <c r="E125">
        <v>18.5</v>
      </c>
      <c r="F125">
        <v>25.8</v>
      </c>
      <c r="G125">
        <v>36.6</v>
      </c>
    </row>
    <row r="126" spans="1:7">
      <c r="A126" t="s">
        <v>109</v>
      </c>
      <c r="B126" s="1">
        <v>23543</v>
      </c>
      <c r="C126">
        <v>4</v>
      </c>
      <c r="D126">
        <v>10.5</v>
      </c>
      <c r="E126">
        <v>19</v>
      </c>
      <c r="F126">
        <v>28.9</v>
      </c>
      <c r="G126">
        <v>37.6</v>
      </c>
    </row>
    <row r="127" spans="1:7">
      <c r="A127" t="s">
        <v>110</v>
      </c>
      <c r="B127" s="1">
        <v>53207</v>
      </c>
      <c r="C127">
        <v>7.8</v>
      </c>
      <c r="D127">
        <v>12.6</v>
      </c>
      <c r="E127">
        <v>18.7</v>
      </c>
      <c r="F127">
        <v>25.5</v>
      </c>
      <c r="G127">
        <v>35.5</v>
      </c>
    </row>
    <row r="128" spans="1:7">
      <c r="A128" t="s">
        <v>111</v>
      </c>
      <c r="B128" s="1">
        <v>52066</v>
      </c>
      <c r="C128">
        <v>7.2</v>
      </c>
      <c r="D128">
        <v>13.6</v>
      </c>
      <c r="E128">
        <v>19.100000000000001</v>
      </c>
      <c r="F128">
        <v>25.1</v>
      </c>
      <c r="G128">
        <v>34.9</v>
      </c>
    </row>
    <row r="129" spans="1:7">
      <c r="A129" t="s">
        <v>168</v>
      </c>
    </row>
    <row r="130" spans="1:7">
      <c r="A130" t="s">
        <v>169</v>
      </c>
      <c r="B130" s="1">
        <v>19619</v>
      </c>
      <c r="C130">
        <v>5.2</v>
      </c>
      <c r="D130">
        <v>11.1</v>
      </c>
      <c r="E130">
        <v>16</v>
      </c>
      <c r="F130">
        <v>24.7</v>
      </c>
      <c r="G130">
        <v>43</v>
      </c>
    </row>
    <row r="131" spans="1:7">
      <c r="A131" t="s">
        <v>113</v>
      </c>
      <c r="B131" s="1">
        <v>25844</v>
      </c>
      <c r="C131">
        <v>10.5</v>
      </c>
      <c r="D131">
        <v>10.7</v>
      </c>
      <c r="E131">
        <v>13.5</v>
      </c>
      <c r="F131">
        <v>20.399999999999999</v>
      </c>
      <c r="G131">
        <v>44.9</v>
      </c>
    </row>
    <row r="132" spans="1:7">
      <c r="A132" t="s">
        <v>1</v>
      </c>
    </row>
    <row r="133" spans="1:7">
      <c r="A133" t="s">
        <v>114</v>
      </c>
      <c r="B133" s="1">
        <v>130770</v>
      </c>
      <c r="C133">
        <v>13.3</v>
      </c>
      <c r="D133">
        <v>17.5</v>
      </c>
      <c r="E133">
        <v>20.3</v>
      </c>
      <c r="F133">
        <v>21.4</v>
      </c>
      <c r="G133">
        <v>27.6</v>
      </c>
    </row>
    <row r="134" spans="1:7">
      <c r="A134" t="s">
        <v>115</v>
      </c>
      <c r="B134" s="1">
        <v>54791</v>
      </c>
      <c r="C134">
        <v>14</v>
      </c>
      <c r="D134">
        <v>18.600000000000001</v>
      </c>
      <c r="E134">
        <v>21.1</v>
      </c>
      <c r="F134">
        <v>22</v>
      </c>
      <c r="G134">
        <v>24.2</v>
      </c>
    </row>
    <row r="135" spans="1:7">
      <c r="A135" t="s">
        <v>116</v>
      </c>
      <c r="B135" s="1">
        <v>47153</v>
      </c>
      <c r="C135">
        <v>11</v>
      </c>
      <c r="D135">
        <v>14.6</v>
      </c>
      <c r="E135">
        <v>19.5</v>
      </c>
      <c r="F135">
        <v>21.5</v>
      </c>
      <c r="G135">
        <v>33.4</v>
      </c>
    </row>
    <row r="136" spans="1:7">
      <c r="A136" t="s">
        <v>117</v>
      </c>
      <c r="B136" s="1">
        <v>21280</v>
      </c>
      <c r="C136">
        <v>17.3</v>
      </c>
      <c r="D136">
        <v>21.4</v>
      </c>
      <c r="E136">
        <v>20.100000000000001</v>
      </c>
      <c r="F136">
        <v>19.3</v>
      </c>
      <c r="G136">
        <v>21.9</v>
      </c>
    </row>
    <row r="137" spans="1:7">
      <c r="A137" t="s">
        <v>118</v>
      </c>
      <c r="B137" s="1">
        <v>7546</v>
      </c>
      <c r="C137">
        <v>10.9</v>
      </c>
      <c r="D137">
        <v>17.3</v>
      </c>
      <c r="E137">
        <v>18.899999999999999</v>
      </c>
      <c r="F137">
        <v>21.5</v>
      </c>
      <c r="G137">
        <v>31.4</v>
      </c>
    </row>
    <row r="138" spans="1:7">
      <c r="A138" t="s">
        <v>1</v>
      </c>
    </row>
    <row r="139" spans="1:7">
      <c r="A139" t="s">
        <v>119</v>
      </c>
      <c r="B139" s="1">
        <v>127147</v>
      </c>
      <c r="C139">
        <v>7.7</v>
      </c>
      <c r="D139">
        <v>9.6</v>
      </c>
      <c r="E139">
        <v>16</v>
      </c>
      <c r="F139">
        <v>24.6</v>
      </c>
      <c r="G139">
        <v>42.2</v>
      </c>
    </row>
    <row r="140" spans="1:7">
      <c r="A140" t="s">
        <v>120</v>
      </c>
      <c r="B140" s="1">
        <v>32305</v>
      </c>
      <c r="C140">
        <v>6.5</v>
      </c>
      <c r="D140">
        <v>8.4</v>
      </c>
      <c r="E140">
        <v>14.2</v>
      </c>
      <c r="F140">
        <v>22.5</v>
      </c>
      <c r="G140">
        <v>48.5</v>
      </c>
    </row>
    <row r="141" spans="1:7">
      <c r="A141" t="s">
        <v>121</v>
      </c>
      <c r="B141" s="1">
        <v>39902</v>
      </c>
      <c r="C141">
        <v>9.4</v>
      </c>
      <c r="D141">
        <v>13.1</v>
      </c>
      <c r="E141">
        <v>18.2</v>
      </c>
      <c r="F141">
        <v>22.9</v>
      </c>
      <c r="G141">
        <v>36.4</v>
      </c>
    </row>
    <row r="142" spans="1:7">
      <c r="A142" t="s">
        <v>122</v>
      </c>
      <c r="B142" s="1">
        <v>23430</v>
      </c>
      <c r="C142">
        <v>7.1</v>
      </c>
      <c r="D142">
        <v>11.5</v>
      </c>
      <c r="E142">
        <v>18.5</v>
      </c>
      <c r="F142">
        <v>24.2</v>
      </c>
      <c r="G142">
        <v>38.700000000000003</v>
      </c>
    </row>
    <row r="143" spans="1:7">
      <c r="A143" t="s">
        <v>123</v>
      </c>
    </row>
    <row r="144" spans="1:7">
      <c r="A144" t="s">
        <v>124</v>
      </c>
      <c r="B144" s="1">
        <v>31510</v>
      </c>
      <c r="C144">
        <v>7.2</v>
      </c>
      <c r="D144">
        <v>4.9000000000000004</v>
      </c>
      <c r="E144">
        <v>13.1</v>
      </c>
      <c r="F144">
        <v>29.2</v>
      </c>
      <c r="G144">
        <v>45.7</v>
      </c>
    </row>
    <row r="145" spans="1:7">
      <c r="A145" t="s">
        <v>1</v>
      </c>
    </row>
    <row r="146" spans="1:7">
      <c r="A146" t="s">
        <v>125</v>
      </c>
      <c r="B146" s="1">
        <v>33384</v>
      </c>
      <c r="C146">
        <v>9.6999999999999993</v>
      </c>
      <c r="D146">
        <v>14.1</v>
      </c>
      <c r="E146">
        <v>17.8</v>
      </c>
      <c r="F146">
        <v>23.6</v>
      </c>
      <c r="G146">
        <v>34.799999999999997</v>
      </c>
    </row>
    <row r="147" spans="1:7">
      <c r="A147" t="s">
        <v>1</v>
      </c>
    </row>
    <row r="148" spans="1:7">
      <c r="A148" t="s">
        <v>126</v>
      </c>
      <c r="B148" s="1">
        <v>14120</v>
      </c>
      <c r="C148">
        <v>8.3000000000000007</v>
      </c>
      <c r="D148">
        <v>12.6</v>
      </c>
      <c r="E148">
        <v>18.100000000000001</v>
      </c>
      <c r="F148">
        <v>24.2</v>
      </c>
      <c r="G148">
        <v>36.799999999999997</v>
      </c>
    </row>
    <row r="149" spans="1:7">
      <c r="A149" t="s">
        <v>1</v>
      </c>
    </row>
    <row r="150" spans="1:7">
      <c r="A150" t="s">
        <v>127</v>
      </c>
      <c r="B150" s="1">
        <v>36264</v>
      </c>
      <c r="C150">
        <v>16</v>
      </c>
      <c r="D150">
        <v>7</v>
      </c>
      <c r="E150">
        <v>10.7</v>
      </c>
      <c r="F150">
        <v>20.2</v>
      </c>
      <c r="G150">
        <v>46.1</v>
      </c>
    </row>
    <row r="151" spans="1:7">
      <c r="A151" t="s">
        <v>1</v>
      </c>
    </row>
    <row r="152" spans="1:7">
      <c r="A152" t="s">
        <v>128</v>
      </c>
      <c r="B152" s="1">
        <v>23323</v>
      </c>
      <c r="C152">
        <v>13</v>
      </c>
      <c r="D152">
        <v>19.7</v>
      </c>
      <c r="E152">
        <v>22.3</v>
      </c>
      <c r="F152">
        <v>24.4</v>
      </c>
      <c r="G152">
        <v>20.6</v>
      </c>
    </row>
    <row r="153" spans="1:7">
      <c r="A153" t="s">
        <v>1</v>
      </c>
    </row>
    <row r="154" spans="1:7">
      <c r="A154" t="s">
        <v>129</v>
      </c>
      <c r="B154" s="1">
        <v>73301</v>
      </c>
      <c r="C154">
        <v>8.1999999999999993</v>
      </c>
      <c r="D154">
        <v>10.7</v>
      </c>
      <c r="E154">
        <v>17.600000000000001</v>
      </c>
      <c r="F154">
        <v>24.6</v>
      </c>
      <c r="G154">
        <v>38.9</v>
      </c>
    </row>
    <row r="155" spans="1:7">
      <c r="A155" t="s">
        <v>1</v>
      </c>
    </row>
    <row r="156" spans="1:7">
      <c r="A156" t="s">
        <v>130</v>
      </c>
      <c r="B156" s="1">
        <v>87393</v>
      </c>
      <c r="C156">
        <v>5.6</v>
      </c>
      <c r="D156">
        <v>13.4</v>
      </c>
      <c r="E156">
        <v>15.4</v>
      </c>
      <c r="F156">
        <v>17.100000000000001</v>
      </c>
      <c r="G156">
        <v>48.4</v>
      </c>
    </row>
    <row r="157" spans="1:7">
      <c r="A157" t="s">
        <v>1</v>
      </c>
    </row>
    <row r="158" spans="1:7">
      <c r="A158" t="s">
        <v>131</v>
      </c>
      <c r="B158" s="1">
        <v>263956</v>
      </c>
      <c r="C158">
        <v>1.9</v>
      </c>
      <c r="D158">
        <v>5.8</v>
      </c>
      <c r="E158">
        <v>14.2</v>
      </c>
      <c r="F158">
        <v>25.4</v>
      </c>
      <c r="G158">
        <v>52.7</v>
      </c>
    </row>
    <row r="159" spans="1:7">
      <c r="A159" t="s">
        <v>132</v>
      </c>
      <c r="B159" s="1">
        <v>29731</v>
      </c>
      <c r="C159">
        <v>5.8</v>
      </c>
      <c r="D159">
        <v>9.1999999999999993</v>
      </c>
      <c r="E159">
        <v>15.7</v>
      </c>
      <c r="F159">
        <v>22.7</v>
      </c>
      <c r="G159">
        <v>46.5</v>
      </c>
    </row>
    <row r="160" spans="1:7">
      <c r="A160" t="s">
        <v>133</v>
      </c>
      <c r="B160" s="1">
        <v>234225</v>
      </c>
      <c r="C160">
        <v>1.4</v>
      </c>
      <c r="D160">
        <v>5.3</v>
      </c>
      <c r="E160">
        <v>14</v>
      </c>
      <c r="F160">
        <v>25.8</v>
      </c>
      <c r="G160">
        <v>53.5</v>
      </c>
    </row>
    <row r="161" spans="1:7">
      <c r="A161" t="s">
        <v>1</v>
      </c>
    </row>
    <row r="162" spans="1:7">
      <c r="A162" t="s">
        <v>134</v>
      </c>
    </row>
    <row r="163" spans="1:7">
      <c r="A163" t="s">
        <v>1</v>
      </c>
    </row>
    <row r="164" spans="1:7">
      <c r="A164" t="s">
        <v>135</v>
      </c>
      <c r="B164" s="1">
        <v>2848372</v>
      </c>
      <c r="C164">
        <v>3.5</v>
      </c>
      <c r="D164">
        <v>8.6999999999999993</v>
      </c>
      <c r="E164">
        <v>15.4</v>
      </c>
      <c r="F164">
        <v>24.1</v>
      </c>
      <c r="G164">
        <v>48.2</v>
      </c>
    </row>
    <row r="165" spans="1:7">
      <c r="A165" t="s">
        <v>136</v>
      </c>
      <c r="B165" s="1">
        <v>2146984</v>
      </c>
      <c r="C165">
        <v>1.4</v>
      </c>
      <c r="D165">
        <v>6.1</v>
      </c>
      <c r="E165">
        <v>14.8</v>
      </c>
      <c r="F165">
        <v>26.6</v>
      </c>
      <c r="G165">
        <v>51.2</v>
      </c>
    </row>
    <row r="166" spans="1:7">
      <c r="A166" t="s">
        <v>137</v>
      </c>
      <c r="B166" s="1">
        <v>214399</v>
      </c>
      <c r="C166">
        <v>-1.2</v>
      </c>
      <c r="D166">
        <v>3.2</v>
      </c>
      <c r="E166">
        <v>9.6</v>
      </c>
      <c r="F166">
        <v>15.5</v>
      </c>
      <c r="G166">
        <v>72.900000000000006</v>
      </c>
    </row>
    <row r="167" spans="1:7">
      <c r="A167" t="s">
        <v>138</v>
      </c>
    </row>
    <row r="168" spans="1:7">
      <c r="A168" t="s">
        <v>139</v>
      </c>
      <c r="B168" s="1">
        <v>301169</v>
      </c>
      <c r="C168">
        <v>16.100000000000001</v>
      </c>
      <c r="D168">
        <v>27</v>
      </c>
      <c r="E168">
        <v>23.2</v>
      </c>
      <c r="F168">
        <v>16.2</v>
      </c>
      <c r="G168">
        <v>17.5</v>
      </c>
    </row>
    <row r="169" spans="1:7">
      <c r="A169" t="s">
        <v>140</v>
      </c>
    </row>
    <row r="170" spans="1:7">
      <c r="A170" t="s">
        <v>141</v>
      </c>
      <c r="B170" s="1">
        <v>97816</v>
      </c>
      <c r="C170">
        <v>2.2000000000000002</v>
      </c>
      <c r="D170">
        <v>8.1</v>
      </c>
      <c r="E170">
        <v>16.600000000000001</v>
      </c>
      <c r="F170">
        <v>19.5</v>
      </c>
      <c r="G170">
        <v>53.7</v>
      </c>
    </row>
    <row r="171" spans="1:7">
      <c r="A171" t="s">
        <v>142</v>
      </c>
    </row>
    <row r="172" spans="1:7">
      <c r="A172" t="s">
        <v>143</v>
      </c>
      <c r="B172" s="1">
        <v>20566</v>
      </c>
      <c r="C172">
        <v>8.1999999999999993</v>
      </c>
      <c r="D172">
        <v>18.899999999999999</v>
      </c>
      <c r="E172">
        <v>27.9</v>
      </c>
      <c r="F172">
        <v>25.9</v>
      </c>
      <c r="G172">
        <v>19.100000000000001</v>
      </c>
    </row>
    <row r="173" spans="1:7">
      <c r="A173" t="s">
        <v>144</v>
      </c>
    </row>
    <row r="174" spans="1:7">
      <c r="A174" t="s">
        <v>145</v>
      </c>
      <c r="B174" s="1">
        <v>32678</v>
      </c>
      <c r="C174">
        <v>48.2</v>
      </c>
      <c r="D174">
        <v>33.6</v>
      </c>
      <c r="E174">
        <v>8.5</v>
      </c>
      <c r="F174">
        <v>7.1</v>
      </c>
      <c r="G174">
        <v>2.6</v>
      </c>
    </row>
    <row r="175" spans="1:7">
      <c r="A175" t="s">
        <v>146</v>
      </c>
      <c r="B175" s="1">
        <v>23863</v>
      </c>
      <c r="C175">
        <v>11.6</v>
      </c>
      <c r="D175">
        <v>21</v>
      </c>
      <c r="E175">
        <v>17.899999999999999</v>
      </c>
      <c r="F175">
        <v>21.7</v>
      </c>
      <c r="G175">
        <v>27.8</v>
      </c>
    </row>
    <row r="176" spans="1:7">
      <c r="A176" t="s">
        <v>147</v>
      </c>
      <c r="B176" s="1">
        <v>10896</v>
      </c>
      <c r="C176">
        <v>22.6</v>
      </c>
      <c r="D176">
        <v>19</v>
      </c>
      <c r="E176">
        <v>20</v>
      </c>
      <c r="F176">
        <v>13.1</v>
      </c>
      <c r="G176">
        <v>25.3</v>
      </c>
    </row>
    <row r="177" spans="1:7">
      <c r="A177" t="s">
        <v>1</v>
      </c>
    </row>
    <row r="178" spans="1:7">
      <c r="A178" t="s">
        <v>148</v>
      </c>
      <c r="B178" s="1">
        <v>266499</v>
      </c>
      <c r="C178">
        <v>2.1</v>
      </c>
      <c r="D178">
        <v>3.2</v>
      </c>
      <c r="E178">
        <v>13.3</v>
      </c>
      <c r="F178">
        <v>22.9</v>
      </c>
      <c r="G178">
        <v>58.5</v>
      </c>
    </row>
    <row r="179" spans="1:7">
      <c r="A179" t="s">
        <v>149</v>
      </c>
      <c r="B179" s="1">
        <v>204296</v>
      </c>
      <c r="C179">
        <v>1.8</v>
      </c>
      <c r="D179">
        <v>2.9</v>
      </c>
      <c r="E179">
        <v>12.8</v>
      </c>
      <c r="F179">
        <v>22.7</v>
      </c>
      <c r="G179">
        <v>59.8</v>
      </c>
    </row>
    <row r="180" spans="1:7">
      <c r="A180" t="s">
        <v>150</v>
      </c>
      <c r="B180" s="1">
        <v>51422</v>
      </c>
      <c r="C180">
        <v>1.9</v>
      </c>
      <c r="D180">
        <v>3.5</v>
      </c>
      <c r="E180">
        <v>13.8</v>
      </c>
      <c r="F180">
        <v>23.8</v>
      </c>
      <c r="G180">
        <v>57</v>
      </c>
    </row>
    <row r="181" spans="1:7">
      <c r="A181" t="s">
        <v>151</v>
      </c>
      <c r="B181" s="1">
        <v>10781</v>
      </c>
      <c r="C181">
        <v>9.1</v>
      </c>
      <c r="D181">
        <v>9</v>
      </c>
      <c r="E181">
        <v>19.100000000000001</v>
      </c>
      <c r="F181">
        <v>20.7</v>
      </c>
      <c r="G181">
        <v>42.1</v>
      </c>
    </row>
    <row r="182" spans="1:7">
      <c r="A182" t="s">
        <v>1</v>
      </c>
    </row>
    <row r="183" spans="1:7">
      <c r="A183" t="s">
        <v>152</v>
      </c>
      <c r="B183" s="1">
        <v>2581873</v>
      </c>
      <c r="C183">
        <v>3.7</v>
      </c>
      <c r="D183">
        <v>9.3000000000000007</v>
      </c>
      <c r="E183">
        <v>15.6</v>
      </c>
      <c r="F183">
        <v>24.2</v>
      </c>
      <c r="G183">
        <v>47.2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workbookViewId="0">
      <selection activeCell="H42" sqref="H42"/>
    </sheetView>
  </sheetViews>
  <sheetFormatPr baseColWidth="10" defaultRowHeight="15" x14ac:dyDescent="0"/>
  <cols>
    <col min="8" max="8" width="11" bestFit="1" customWidth="1"/>
  </cols>
  <sheetData>
    <row r="1" spans="1:7">
      <c r="A1" t="s">
        <v>0</v>
      </c>
      <c r="B1" s="1">
        <v>86395</v>
      </c>
      <c r="C1" s="1">
        <v>17241</v>
      </c>
      <c r="D1" s="1">
        <v>17281</v>
      </c>
      <c r="E1" s="1">
        <v>17283</v>
      </c>
      <c r="F1" s="1">
        <v>17274</v>
      </c>
      <c r="G1" s="1">
        <v>17315</v>
      </c>
    </row>
    <row r="2" spans="1:7">
      <c r="A2" t="s">
        <v>2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33854</v>
      </c>
      <c r="C6" s="2">
        <v>5981</v>
      </c>
      <c r="D6" s="2">
        <v>14606</v>
      </c>
      <c r="E6" s="2">
        <v>25108</v>
      </c>
      <c r="F6" s="2">
        <v>40284</v>
      </c>
      <c r="G6" s="2">
        <v>83131</v>
      </c>
    </row>
    <row r="7" spans="1:7">
      <c r="A7" t="s">
        <v>5</v>
      </c>
      <c r="B7" s="1">
        <v>30786</v>
      </c>
      <c r="C7" s="1">
        <v>5841</v>
      </c>
      <c r="D7" s="1">
        <v>14115</v>
      </c>
      <c r="E7" s="1">
        <v>23399</v>
      </c>
      <c r="F7" s="1">
        <v>36957</v>
      </c>
      <c r="G7" s="1">
        <v>73479</v>
      </c>
    </row>
    <row r="8" spans="1:7">
      <c r="A8" t="s">
        <v>7</v>
      </c>
      <c r="B8">
        <v>47.5</v>
      </c>
      <c r="C8">
        <v>50.1</v>
      </c>
      <c r="D8">
        <v>51.6</v>
      </c>
      <c r="E8">
        <v>46.9</v>
      </c>
      <c r="F8">
        <v>44</v>
      </c>
      <c r="G8">
        <v>45</v>
      </c>
    </row>
    <row r="9" spans="1:7">
      <c r="A9" t="s">
        <v>1</v>
      </c>
    </row>
    <row r="10" spans="1:7">
      <c r="A10" t="s">
        <v>8</v>
      </c>
    </row>
    <row r="11" spans="1:7">
      <c r="A11" t="s">
        <v>161</v>
      </c>
      <c r="B11">
        <v>2.5</v>
      </c>
      <c r="C11">
        <v>1.8</v>
      </c>
      <c r="D11">
        <v>2.2000000000000002</v>
      </c>
      <c r="E11">
        <v>2.5</v>
      </c>
      <c r="F11">
        <v>2.9</v>
      </c>
      <c r="G11">
        <v>3.1</v>
      </c>
    </row>
    <row r="12" spans="1:7">
      <c r="A12" t="s">
        <v>11</v>
      </c>
      <c r="B12">
        <v>0.7</v>
      </c>
      <c r="C12">
        <v>0.5</v>
      </c>
      <c r="D12">
        <v>0.6</v>
      </c>
      <c r="E12">
        <v>0.7</v>
      </c>
      <c r="F12">
        <v>0.9</v>
      </c>
      <c r="G12">
        <v>0.9</v>
      </c>
    </row>
    <row r="13" spans="1:7">
      <c r="A13" t="s">
        <v>12</v>
      </c>
      <c r="B13">
        <v>0.3</v>
      </c>
      <c r="C13">
        <v>0.4</v>
      </c>
      <c r="D13">
        <v>0.5</v>
      </c>
      <c r="E13">
        <v>0.4</v>
      </c>
      <c r="F13">
        <v>0.2</v>
      </c>
      <c r="G13">
        <v>0.1</v>
      </c>
    </row>
    <row r="14" spans="1:7">
      <c r="A14" t="s">
        <v>9</v>
      </c>
      <c r="B14">
        <v>1.3</v>
      </c>
      <c r="C14">
        <v>0.6</v>
      </c>
      <c r="D14">
        <v>0.9</v>
      </c>
      <c r="E14">
        <v>1.3</v>
      </c>
      <c r="F14">
        <v>1.7</v>
      </c>
      <c r="G14">
        <v>2.1</v>
      </c>
    </row>
    <row r="15" spans="1:7">
      <c r="A15" t="s">
        <v>10</v>
      </c>
      <c r="B15">
        <v>1.9</v>
      </c>
      <c r="C15">
        <v>0.9</v>
      </c>
      <c r="D15">
        <v>1.5</v>
      </c>
      <c r="E15">
        <v>2</v>
      </c>
      <c r="F15">
        <v>2.4</v>
      </c>
      <c r="G15">
        <v>2.9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64</v>
      </c>
      <c r="C20">
        <v>42</v>
      </c>
      <c r="D20">
        <v>54</v>
      </c>
      <c r="E20">
        <v>68</v>
      </c>
      <c r="F20">
        <v>74</v>
      </c>
      <c r="G20">
        <v>81</v>
      </c>
    </row>
    <row r="21" spans="1:7">
      <c r="A21" t="s">
        <v>16</v>
      </c>
      <c r="B21">
        <v>36</v>
      </c>
      <c r="C21">
        <v>58</v>
      </c>
      <c r="D21">
        <v>46</v>
      </c>
      <c r="E21">
        <v>32</v>
      </c>
      <c r="F21">
        <v>26</v>
      </c>
      <c r="G21">
        <v>19</v>
      </c>
    </row>
    <row r="22" spans="1:7">
      <c r="A22" t="s">
        <v>1</v>
      </c>
    </row>
    <row r="23" spans="1:7">
      <c r="A23" t="s">
        <v>17</v>
      </c>
    </row>
    <row r="24" spans="1:7">
      <c r="A24" t="s">
        <v>18</v>
      </c>
      <c r="B24">
        <v>61</v>
      </c>
      <c r="C24">
        <v>36</v>
      </c>
      <c r="D24">
        <v>51</v>
      </c>
      <c r="E24">
        <v>59</v>
      </c>
      <c r="F24">
        <v>71</v>
      </c>
      <c r="G24">
        <v>86</v>
      </c>
    </row>
    <row r="25" spans="1:7">
      <c r="A25" t="s">
        <v>162</v>
      </c>
      <c r="B25">
        <v>36</v>
      </c>
      <c r="C25">
        <v>8</v>
      </c>
      <c r="D25">
        <v>18</v>
      </c>
      <c r="E25">
        <v>31</v>
      </c>
      <c r="F25">
        <v>52</v>
      </c>
      <c r="G25">
        <v>72</v>
      </c>
    </row>
    <row r="26" spans="1:7">
      <c r="A26" t="s">
        <v>163</v>
      </c>
      <c r="B26">
        <v>24</v>
      </c>
      <c r="C26">
        <v>28</v>
      </c>
      <c r="D26">
        <v>33</v>
      </c>
      <c r="E26">
        <v>27</v>
      </c>
      <c r="F26">
        <v>20</v>
      </c>
      <c r="G26">
        <v>15</v>
      </c>
    </row>
    <row r="27" spans="1:7">
      <c r="A27" t="s">
        <v>21</v>
      </c>
      <c r="B27">
        <v>39</v>
      </c>
      <c r="C27">
        <v>64</v>
      </c>
      <c r="D27">
        <v>49</v>
      </c>
      <c r="E27">
        <v>41</v>
      </c>
      <c r="F27">
        <v>29</v>
      </c>
      <c r="G27">
        <v>14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20</v>
      </c>
      <c r="D30">
        <v>13</v>
      </c>
      <c r="E30">
        <v>10</v>
      </c>
      <c r="F30">
        <v>8</v>
      </c>
      <c r="G30">
        <v>5</v>
      </c>
    </row>
    <row r="31" spans="1:7">
      <c r="A31" t="s">
        <v>24</v>
      </c>
      <c r="B31">
        <v>89</v>
      </c>
      <c r="C31">
        <v>80</v>
      </c>
      <c r="D31">
        <v>87</v>
      </c>
      <c r="E31">
        <v>90</v>
      </c>
      <c r="F31">
        <v>92</v>
      </c>
      <c r="G31">
        <v>95</v>
      </c>
    </row>
    <row r="32" spans="1:7">
      <c r="A32" t="s">
        <v>1</v>
      </c>
    </row>
    <row r="33" spans="1:8">
      <c r="A33" t="s">
        <v>25</v>
      </c>
    </row>
    <row r="34" spans="1:8">
      <c r="A34" t="s">
        <v>26</v>
      </c>
      <c r="B34">
        <v>11</v>
      </c>
      <c r="C34">
        <v>22</v>
      </c>
      <c r="D34">
        <v>17</v>
      </c>
      <c r="E34">
        <v>9</v>
      </c>
      <c r="F34">
        <v>3</v>
      </c>
      <c r="G34">
        <v>2</v>
      </c>
    </row>
    <row r="35" spans="1:8">
      <c r="A35" t="s">
        <v>27</v>
      </c>
      <c r="B35">
        <v>42</v>
      </c>
      <c r="C35">
        <v>47</v>
      </c>
      <c r="D35">
        <v>49</v>
      </c>
      <c r="E35">
        <v>48</v>
      </c>
      <c r="F35">
        <v>43</v>
      </c>
      <c r="G35">
        <v>25</v>
      </c>
    </row>
    <row r="36" spans="1:8">
      <c r="A36" t="s">
        <v>28</v>
      </c>
      <c r="B36">
        <v>47</v>
      </c>
      <c r="C36">
        <v>30</v>
      </c>
      <c r="D36">
        <v>34</v>
      </c>
      <c r="E36">
        <v>43</v>
      </c>
      <c r="F36">
        <v>54</v>
      </c>
      <c r="G36">
        <v>72</v>
      </c>
    </row>
    <row r="37" spans="1:8">
      <c r="A37" t="s">
        <v>29</v>
      </c>
      <c r="B37">
        <v>-2</v>
      </c>
      <c r="C37">
        <v>1</v>
      </c>
      <c r="D37">
        <v>-2</v>
      </c>
      <c r="E37">
        <v>-2</v>
      </c>
      <c r="F37">
        <v>-3</v>
      </c>
      <c r="G37">
        <v>-3</v>
      </c>
    </row>
    <row r="38" spans="1:8">
      <c r="A38" t="s">
        <v>1</v>
      </c>
    </row>
    <row r="39" spans="1:8">
      <c r="A39" t="s">
        <v>30</v>
      </c>
      <c r="B39">
        <v>86</v>
      </c>
      <c r="C39">
        <v>59</v>
      </c>
      <c r="D39">
        <v>83</v>
      </c>
      <c r="E39">
        <v>93</v>
      </c>
      <c r="F39">
        <v>97</v>
      </c>
      <c r="G39">
        <v>97</v>
      </c>
    </row>
    <row r="40" spans="1:8">
      <c r="A40" t="s">
        <v>1</v>
      </c>
    </row>
    <row r="41" spans="1:8">
      <c r="A41" t="s">
        <v>31</v>
      </c>
      <c r="B41" s="2">
        <v>2580405</v>
      </c>
      <c r="C41">
        <v>8.1999999999999993</v>
      </c>
      <c r="D41">
        <v>12.6</v>
      </c>
      <c r="E41">
        <v>17.399999999999999</v>
      </c>
      <c r="F41">
        <v>23.6</v>
      </c>
      <c r="G41">
        <v>38.200000000000003</v>
      </c>
      <c r="H41" s="57"/>
    </row>
    <row r="42" spans="1:8">
      <c r="A42" t="s">
        <v>1</v>
      </c>
    </row>
    <row r="43" spans="1:8">
      <c r="A43" t="s">
        <v>32</v>
      </c>
      <c r="B43" s="1">
        <v>345262</v>
      </c>
      <c r="C43">
        <v>10.3</v>
      </c>
      <c r="D43">
        <v>15.2</v>
      </c>
      <c r="E43">
        <v>18.7</v>
      </c>
      <c r="F43">
        <v>23.4</v>
      </c>
      <c r="G43">
        <v>32.299999999999997</v>
      </c>
    </row>
    <row r="44" spans="1:8">
      <c r="A44" t="s">
        <v>33</v>
      </c>
      <c r="B44" s="1">
        <v>211178</v>
      </c>
      <c r="C44">
        <v>12.3</v>
      </c>
      <c r="D44">
        <v>17</v>
      </c>
      <c r="E44">
        <v>19.5</v>
      </c>
      <c r="F44">
        <v>22.5</v>
      </c>
      <c r="G44">
        <v>28.7</v>
      </c>
    </row>
    <row r="45" spans="1:8">
      <c r="A45" t="s">
        <v>34</v>
      </c>
      <c r="B45" s="1">
        <v>32842</v>
      </c>
      <c r="C45">
        <v>12.2</v>
      </c>
      <c r="D45">
        <v>16.7</v>
      </c>
      <c r="E45">
        <v>19.5</v>
      </c>
      <c r="F45">
        <v>22.7</v>
      </c>
      <c r="G45">
        <v>29</v>
      </c>
    </row>
    <row r="46" spans="1:8">
      <c r="A46" t="s">
        <v>35</v>
      </c>
      <c r="B46" s="1">
        <v>11322</v>
      </c>
      <c r="C46">
        <v>12.5</v>
      </c>
      <c r="D46">
        <v>17.7</v>
      </c>
      <c r="E46">
        <v>19.8</v>
      </c>
      <c r="F46">
        <v>22.5</v>
      </c>
      <c r="G46">
        <v>27.5</v>
      </c>
    </row>
    <row r="47" spans="1:8">
      <c r="A47" t="s">
        <v>36</v>
      </c>
      <c r="B47" s="1">
        <v>21520</v>
      </c>
      <c r="C47">
        <v>12</v>
      </c>
      <c r="D47">
        <v>16.100000000000001</v>
      </c>
      <c r="E47">
        <v>19.3</v>
      </c>
      <c r="F47">
        <v>22.8</v>
      </c>
      <c r="G47">
        <v>29.8</v>
      </c>
    </row>
    <row r="48" spans="1:8">
      <c r="A48" t="s">
        <v>37</v>
      </c>
      <c r="B48" s="1">
        <v>53971</v>
      </c>
      <c r="C48">
        <v>13.2</v>
      </c>
      <c r="D48">
        <v>18.3</v>
      </c>
      <c r="E48">
        <v>19.8</v>
      </c>
      <c r="F48">
        <v>21.4</v>
      </c>
      <c r="G48">
        <v>27.4</v>
      </c>
    </row>
    <row r="49" spans="1:7">
      <c r="A49" t="s">
        <v>38</v>
      </c>
      <c r="B49" s="1">
        <v>16522</v>
      </c>
      <c r="C49">
        <v>12.2</v>
      </c>
      <c r="D49">
        <v>18.899999999999999</v>
      </c>
      <c r="E49">
        <v>20.100000000000001</v>
      </c>
      <c r="F49">
        <v>22.2</v>
      </c>
      <c r="G49">
        <v>26.6</v>
      </c>
    </row>
    <row r="50" spans="1:7">
      <c r="A50" t="s">
        <v>39</v>
      </c>
      <c r="B50" s="1">
        <v>12217</v>
      </c>
      <c r="C50">
        <v>14.8</v>
      </c>
      <c r="D50">
        <v>19.5</v>
      </c>
      <c r="E50">
        <v>21.2</v>
      </c>
      <c r="F50">
        <v>21.4</v>
      </c>
      <c r="G50">
        <v>23.1</v>
      </c>
    </row>
    <row r="51" spans="1:7">
      <c r="A51" t="s">
        <v>40</v>
      </c>
      <c r="B51" s="1">
        <v>7429</v>
      </c>
      <c r="C51">
        <v>12.2</v>
      </c>
      <c r="D51">
        <v>17.5</v>
      </c>
      <c r="E51">
        <v>21.3</v>
      </c>
      <c r="F51">
        <v>23</v>
      </c>
      <c r="G51">
        <v>26.1</v>
      </c>
    </row>
    <row r="52" spans="1:7">
      <c r="A52" t="s">
        <v>41</v>
      </c>
      <c r="B52" s="1">
        <v>9691</v>
      </c>
      <c r="C52">
        <v>14</v>
      </c>
      <c r="D52">
        <v>17.899999999999999</v>
      </c>
      <c r="E52">
        <v>18</v>
      </c>
      <c r="F52">
        <v>20.399999999999999</v>
      </c>
      <c r="G52">
        <v>29.7</v>
      </c>
    </row>
    <row r="53" spans="1:7">
      <c r="A53" t="s">
        <v>42</v>
      </c>
      <c r="B53" s="1">
        <v>5890</v>
      </c>
      <c r="C53">
        <v>11.3</v>
      </c>
      <c r="D53">
        <v>15.5</v>
      </c>
      <c r="E53">
        <v>16.899999999999999</v>
      </c>
      <c r="F53">
        <v>19</v>
      </c>
      <c r="G53">
        <v>37.299999999999997</v>
      </c>
    </row>
    <row r="54" spans="1:7">
      <c r="A54" t="s">
        <v>43</v>
      </c>
      <c r="B54" s="1">
        <v>2222</v>
      </c>
      <c r="C54">
        <v>16</v>
      </c>
      <c r="D54">
        <v>19</v>
      </c>
      <c r="E54">
        <v>20.2</v>
      </c>
      <c r="F54">
        <v>20.3</v>
      </c>
      <c r="G54">
        <v>24.5</v>
      </c>
    </row>
    <row r="55" spans="1:7">
      <c r="A55" t="s">
        <v>1</v>
      </c>
    </row>
    <row r="56" spans="1:7">
      <c r="A56" t="s">
        <v>44</v>
      </c>
      <c r="B56" s="1">
        <v>24120</v>
      </c>
      <c r="C56">
        <v>12.9</v>
      </c>
      <c r="D56">
        <v>17.2</v>
      </c>
      <c r="E56">
        <v>19.7</v>
      </c>
      <c r="F56">
        <v>22.8</v>
      </c>
      <c r="G56">
        <v>27.4</v>
      </c>
    </row>
    <row r="57" spans="1:7">
      <c r="A57" t="s">
        <v>45</v>
      </c>
      <c r="B57" s="1">
        <v>10728</v>
      </c>
      <c r="C57">
        <v>14.4</v>
      </c>
      <c r="D57">
        <v>18.5</v>
      </c>
      <c r="E57">
        <v>20.6</v>
      </c>
      <c r="F57">
        <v>22.3</v>
      </c>
      <c r="G57">
        <v>24.2</v>
      </c>
    </row>
    <row r="58" spans="1:7">
      <c r="A58" t="s">
        <v>46</v>
      </c>
      <c r="B58" s="1">
        <v>13393</v>
      </c>
      <c r="C58">
        <v>11.8</v>
      </c>
      <c r="D58">
        <v>16.100000000000001</v>
      </c>
      <c r="E58">
        <v>18.899999999999999</v>
      </c>
      <c r="F58">
        <v>23.2</v>
      </c>
      <c r="G58">
        <v>30</v>
      </c>
    </row>
    <row r="59" spans="1:7">
      <c r="A59" t="s">
        <v>47</v>
      </c>
      <c r="B59" s="1">
        <v>34181</v>
      </c>
      <c r="C59">
        <v>13.1</v>
      </c>
      <c r="D59">
        <v>17.2</v>
      </c>
      <c r="E59">
        <v>19.5</v>
      </c>
      <c r="F59">
        <v>21</v>
      </c>
      <c r="G59">
        <v>29.3</v>
      </c>
    </row>
    <row r="60" spans="1:7">
      <c r="A60" t="s">
        <v>48</v>
      </c>
      <c r="B60" s="1">
        <v>10145</v>
      </c>
      <c r="C60">
        <v>12.9</v>
      </c>
      <c r="D60">
        <v>16.600000000000001</v>
      </c>
      <c r="E60">
        <v>19.7</v>
      </c>
      <c r="F60">
        <v>20.5</v>
      </c>
      <c r="G60">
        <v>30.3</v>
      </c>
    </row>
    <row r="61" spans="1:7">
      <c r="A61" t="s">
        <v>49</v>
      </c>
      <c r="B61" s="1">
        <v>10040</v>
      </c>
      <c r="C61">
        <v>13</v>
      </c>
      <c r="D61">
        <v>16.899999999999999</v>
      </c>
      <c r="E61">
        <v>19.2</v>
      </c>
      <c r="F61">
        <v>20.399999999999999</v>
      </c>
      <c r="G61">
        <v>30.4</v>
      </c>
    </row>
    <row r="62" spans="1:7">
      <c r="A62" t="s">
        <v>50</v>
      </c>
      <c r="B62" s="1">
        <v>8063</v>
      </c>
      <c r="C62">
        <v>12.8</v>
      </c>
      <c r="D62">
        <v>17.5</v>
      </c>
      <c r="E62">
        <v>19.600000000000001</v>
      </c>
      <c r="F62">
        <v>21.6</v>
      </c>
      <c r="G62">
        <v>28.5</v>
      </c>
    </row>
    <row r="63" spans="1:7">
      <c r="A63" t="s">
        <v>51</v>
      </c>
      <c r="B63" s="1">
        <v>5932</v>
      </c>
      <c r="C63">
        <v>13.7</v>
      </c>
      <c r="D63">
        <v>18</v>
      </c>
      <c r="E63">
        <v>19.600000000000001</v>
      </c>
      <c r="F63">
        <v>21.9</v>
      </c>
      <c r="G63">
        <v>26.8</v>
      </c>
    </row>
    <row r="64" spans="1:7">
      <c r="A64" t="s">
        <v>1</v>
      </c>
    </row>
    <row r="65" spans="1:7">
      <c r="A65" t="s">
        <v>52</v>
      </c>
      <c r="B65" s="1">
        <v>66064</v>
      </c>
      <c r="C65">
        <v>11</v>
      </c>
      <c r="D65">
        <v>16</v>
      </c>
      <c r="E65">
        <v>19.3</v>
      </c>
      <c r="F65">
        <v>23.9</v>
      </c>
      <c r="G65">
        <v>29.8</v>
      </c>
    </row>
    <row r="66" spans="1:7">
      <c r="A66" t="s">
        <v>53</v>
      </c>
      <c r="B66" s="1">
        <v>8344</v>
      </c>
      <c r="C66">
        <v>11.4</v>
      </c>
      <c r="D66">
        <v>18</v>
      </c>
      <c r="E66">
        <v>18.7</v>
      </c>
      <c r="F66">
        <v>24</v>
      </c>
      <c r="G66">
        <v>27.8</v>
      </c>
    </row>
    <row r="67" spans="1:7">
      <c r="A67" t="s">
        <v>54</v>
      </c>
      <c r="B67" s="1">
        <v>5796</v>
      </c>
      <c r="C67">
        <v>12</v>
      </c>
      <c r="D67">
        <v>18.5</v>
      </c>
      <c r="E67">
        <v>21.5</v>
      </c>
      <c r="F67">
        <v>22.9</v>
      </c>
      <c r="G67">
        <v>25.2</v>
      </c>
    </row>
    <row r="68" spans="1:7">
      <c r="A68" t="s">
        <v>55</v>
      </c>
      <c r="B68" s="1">
        <v>30887</v>
      </c>
      <c r="C68">
        <v>10.6</v>
      </c>
      <c r="D68">
        <v>15.1</v>
      </c>
      <c r="E68">
        <v>19.2</v>
      </c>
      <c r="F68">
        <v>24.5</v>
      </c>
      <c r="G68">
        <v>30.6</v>
      </c>
    </row>
    <row r="69" spans="1:7">
      <c r="A69" t="s">
        <v>56</v>
      </c>
      <c r="B69" s="1">
        <v>17226</v>
      </c>
      <c r="C69">
        <v>12.2</v>
      </c>
      <c r="D69">
        <v>16.5</v>
      </c>
      <c r="E69">
        <v>20</v>
      </c>
      <c r="F69">
        <v>23.2</v>
      </c>
      <c r="G69">
        <v>28.2</v>
      </c>
    </row>
    <row r="70" spans="1:7">
      <c r="A70" t="s">
        <v>57</v>
      </c>
    </row>
    <row r="71" spans="1:7">
      <c r="A71" t="s">
        <v>58</v>
      </c>
      <c r="B71" s="1">
        <v>3812</v>
      </c>
      <c r="C71">
        <v>5.7</v>
      </c>
      <c r="D71">
        <v>13.1</v>
      </c>
      <c r="E71">
        <v>15.4</v>
      </c>
      <c r="F71">
        <v>23.5</v>
      </c>
      <c r="G71">
        <v>42.3</v>
      </c>
    </row>
    <row r="72" spans="1:7">
      <c r="A72" t="s">
        <v>59</v>
      </c>
      <c r="B72" s="1">
        <v>134084</v>
      </c>
      <c r="C72">
        <v>7.3</v>
      </c>
      <c r="D72">
        <v>12.3</v>
      </c>
      <c r="E72">
        <v>17.399999999999999</v>
      </c>
      <c r="F72">
        <v>25</v>
      </c>
      <c r="G72">
        <v>38.1</v>
      </c>
    </row>
    <row r="73" spans="1:7">
      <c r="A73" t="s">
        <v>1</v>
      </c>
    </row>
    <row r="74" spans="1:7">
      <c r="A74" t="s">
        <v>60</v>
      </c>
      <c r="B74" s="1">
        <v>25420</v>
      </c>
      <c r="C74">
        <v>7.6</v>
      </c>
      <c r="D74">
        <v>14.1</v>
      </c>
      <c r="E74">
        <v>20.2</v>
      </c>
      <c r="F74">
        <v>20.9</v>
      </c>
      <c r="G74">
        <v>37.299999999999997</v>
      </c>
    </row>
    <row r="75" spans="1:7">
      <c r="A75" t="s">
        <v>1</v>
      </c>
    </row>
    <row r="76" spans="1:7">
      <c r="A76" t="s">
        <v>61</v>
      </c>
      <c r="B76" s="1">
        <v>816000</v>
      </c>
      <c r="C76">
        <v>10</v>
      </c>
      <c r="D76">
        <v>13.8</v>
      </c>
      <c r="E76">
        <v>17.399999999999999</v>
      </c>
      <c r="F76">
        <v>22.7</v>
      </c>
      <c r="G76">
        <v>36</v>
      </c>
    </row>
    <row r="77" spans="1:7">
      <c r="A77" t="s">
        <v>62</v>
      </c>
      <c r="B77" s="1">
        <v>469277</v>
      </c>
      <c r="C77">
        <v>9.9</v>
      </c>
      <c r="D77">
        <v>13.3</v>
      </c>
      <c r="E77">
        <v>17</v>
      </c>
      <c r="F77">
        <v>22.7</v>
      </c>
      <c r="G77">
        <v>37.1</v>
      </c>
    </row>
    <row r="78" spans="1:7">
      <c r="A78" t="s">
        <v>63</v>
      </c>
      <c r="B78" s="1">
        <v>285728</v>
      </c>
      <c r="C78">
        <v>5</v>
      </c>
      <c r="D78">
        <v>8.9</v>
      </c>
      <c r="E78">
        <v>13.7</v>
      </c>
      <c r="F78">
        <v>24</v>
      </c>
      <c r="G78">
        <v>48.4</v>
      </c>
    </row>
    <row r="79" spans="1:7">
      <c r="A79" t="s">
        <v>164</v>
      </c>
      <c r="B79" s="1">
        <v>171442</v>
      </c>
      <c r="C79">
        <v>3.1</v>
      </c>
      <c r="D79">
        <v>6.2</v>
      </c>
      <c r="E79">
        <v>11.4</v>
      </c>
      <c r="F79">
        <v>25.6</v>
      </c>
      <c r="G79">
        <v>53.7</v>
      </c>
    </row>
    <row r="80" spans="1:7">
      <c r="A80" t="s">
        <v>65</v>
      </c>
      <c r="B80" s="1">
        <v>65744</v>
      </c>
      <c r="C80">
        <v>7</v>
      </c>
      <c r="D80">
        <v>11.7</v>
      </c>
      <c r="E80">
        <v>15.2</v>
      </c>
      <c r="F80">
        <v>21.9</v>
      </c>
      <c r="G80">
        <v>44.1</v>
      </c>
    </row>
    <row r="81" spans="1:7">
      <c r="A81" t="s">
        <v>66</v>
      </c>
    </row>
    <row r="82" spans="1:7">
      <c r="A82" t="s">
        <v>67</v>
      </c>
      <c r="B82" s="1">
        <v>48542</v>
      </c>
      <c r="C82">
        <v>8.6999999999999993</v>
      </c>
      <c r="D82">
        <v>14.8</v>
      </c>
      <c r="E82">
        <v>19.8</v>
      </c>
      <c r="F82">
        <v>21.1</v>
      </c>
      <c r="G82">
        <v>35.700000000000003</v>
      </c>
    </row>
    <row r="83" spans="1:7">
      <c r="A83" t="s">
        <v>68</v>
      </c>
      <c r="B83" s="1">
        <v>154404</v>
      </c>
      <c r="C83">
        <v>20.100000000000001</v>
      </c>
      <c r="D83">
        <v>22.6</v>
      </c>
      <c r="E83">
        <v>23.7</v>
      </c>
      <c r="F83">
        <v>20.6</v>
      </c>
      <c r="G83">
        <v>13</v>
      </c>
    </row>
    <row r="84" spans="1:7">
      <c r="A84" t="s">
        <v>69</v>
      </c>
      <c r="B84" s="1">
        <v>29145</v>
      </c>
      <c r="C84">
        <v>5.0999999999999996</v>
      </c>
      <c r="D84">
        <v>7.5</v>
      </c>
      <c r="E84">
        <v>13.1</v>
      </c>
      <c r="F84">
        <v>20.2</v>
      </c>
      <c r="G84">
        <v>54.1</v>
      </c>
    </row>
    <row r="85" spans="1:7">
      <c r="A85" t="s">
        <v>1</v>
      </c>
    </row>
    <row r="86" spans="1:7">
      <c r="A86" t="s">
        <v>70</v>
      </c>
      <c r="B86" s="1">
        <v>169549</v>
      </c>
      <c r="C86">
        <v>13.3</v>
      </c>
      <c r="D86">
        <v>16.7</v>
      </c>
      <c r="E86">
        <v>19.399999999999999</v>
      </c>
      <c r="F86">
        <v>22.2</v>
      </c>
      <c r="G86">
        <v>28.5</v>
      </c>
    </row>
    <row r="87" spans="1:7">
      <c r="A87" t="s">
        <v>71</v>
      </c>
      <c r="B87" s="1">
        <v>21337</v>
      </c>
      <c r="C87">
        <v>14.3</v>
      </c>
      <c r="D87">
        <v>16.7</v>
      </c>
      <c r="E87">
        <v>18.8</v>
      </c>
      <c r="F87">
        <v>21.3</v>
      </c>
      <c r="G87">
        <v>28.9</v>
      </c>
    </row>
    <row r="88" spans="1:7">
      <c r="A88" t="s">
        <v>72</v>
      </c>
      <c r="B88" s="1">
        <v>66580</v>
      </c>
      <c r="C88">
        <v>12.9</v>
      </c>
      <c r="D88">
        <v>16.7</v>
      </c>
      <c r="E88">
        <v>19.399999999999999</v>
      </c>
      <c r="F88">
        <v>22.6</v>
      </c>
      <c r="G88">
        <v>28.3</v>
      </c>
    </row>
    <row r="89" spans="1:7">
      <c r="A89" t="s">
        <v>73</v>
      </c>
      <c r="B89" s="1">
        <v>8115</v>
      </c>
      <c r="C89">
        <v>15.7</v>
      </c>
      <c r="D89">
        <v>17.600000000000001</v>
      </c>
      <c r="E89">
        <v>18.3</v>
      </c>
      <c r="F89">
        <v>20.9</v>
      </c>
      <c r="G89">
        <v>27.5</v>
      </c>
    </row>
    <row r="90" spans="1:7">
      <c r="A90" t="s">
        <v>165</v>
      </c>
      <c r="B90" s="1">
        <v>53553</v>
      </c>
      <c r="C90">
        <v>13.6</v>
      </c>
      <c r="D90">
        <v>17.2</v>
      </c>
      <c r="E90">
        <v>20</v>
      </c>
      <c r="F90">
        <v>21.8</v>
      </c>
      <c r="G90">
        <v>27.3</v>
      </c>
    </row>
    <row r="91" spans="1:7">
      <c r="A91" t="s">
        <v>75</v>
      </c>
      <c r="B91" s="1">
        <v>19964</v>
      </c>
      <c r="C91">
        <v>11.1</v>
      </c>
      <c r="D91">
        <v>15.2</v>
      </c>
      <c r="E91">
        <v>18.5</v>
      </c>
      <c r="F91">
        <v>22.9</v>
      </c>
      <c r="G91">
        <v>32.200000000000003</v>
      </c>
    </row>
    <row r="92" spans="1:7">
      <c r="A92" t="s">
        <v>76</v>
      </c>
      <c r="B92" s="1">
        <v>42077</v>
      </c>
      <c r="C92">
        <v>7.4</v>
      </c>
      <c r="D92">
        <v>11.8</v>
      </c>
      <c r="E92">
        <v>13</v>
      </c>
      <c r="F92">
        <v>21.4</v>
      </c>
      <c r="G92">
        <v>46.4</v>
      </c>
    </row>
    <row r="93" spans="1:7">
      <c r="A93" t="s">
        <v>77</v>
      </c>
      <c r="B93" s="1">
        <v>21862</v>
      </c>
      <c r="C93">
        <v>6.5</v>
      </c>
      <c r="D93">
        <v>11.8</v>
      </c>
      <c r="E93">
        <v>12.1</v>
      </c>
      <c r="F93">
        <v>25.6</v>
      </c>
      <c r="G93">
        <v>44</v>
      </c>
    </row>
    <row r="94" spans="1:7">
      <c r="A94" t="s">
        <v>78</v>
      </c>
      <c r="B94" s="1">
        <v>20215</v>
      </c>
      <c r="C94">
        <v>8.4</v>
      </c>
      <c r="D94">
        <v>11.9</v>
      </c>
      <c r="E94">
        <v>13.9</v>
      </c>
      <c r="F94">
        <v>16.8</v>
      </c>
      <c r="G94">
        <v>48.9</v>
      </c>
    </row>
    <row r="95" spans="1:7">
      <c r="A95" t="s">
        <v>1</v>
      </c>
    </row>
    <row r="96" spans="1:7">
      <c r="A96" t="s">
        <v>79</v>
      </c>
      <c r="B96" s="1">
        <v>36334</v>
      </c>
      <c r="C96">
        <v>8.9</v>
      </c>
      <c r="D96">
        <v>15.6</v>
      </c>
      <c r="E96">
        <v>18.2</v>
      </c>
      <c r="F96">
        <v>23.7</v>
      </c>
      <c r="G96">
        <v>33.5</v>
      </c>
    </row>
    <row r="97" spans="1:7">
      <c r="A97" t="s">
        <v>80</v>
      </c>
      <c r="B97" s="1">
        <v>9737</v>
      </c>
      <c r="C97">
        <v>11</v>
      </c>
      <c r="D97">
        <v>14.3</v>
      </c>
      <c r="E97">
        <v>19.100000000000001</v>
      </c>
      <c r="F97">
        <v>25.1</v>
      </c>
      <c r="G97">
        <v>30.5</v>
      </c>
    </row>
    <row r="98" spans="1:7">
      <c r="A98" t="s">
        <v>81</v>
      </c>
      <c r="B98" s="1">
        <v>16634</v>
      </c>
      <c r="C98">
        <v>7.6</v>
      </c>
      <c r="D98">
        <v>18.399999999999999</v>
      </c>
      <c r="E98">
        <v>16.8</v>
      </c>
      <c r="F98">
        <v>22.8</v>
      </c>
      <c r="G98">
        <v>34.4</v>
      </c>
    </row>
    <row r="99" spans="1:7">
      <c r="A99" t="s">
        <v>82</v>
      </c>
      <c r="B99" s="1">
        <v>9963</v>
      </c>
      <c r="C99">
        <v>9.3000000000000007</v>
      </c>
      <c r="D99">
        <v>12.1</v>
      </c>
      <c r="E99">
        <v>19.8</v>
      </c>
      <c r="F99">
        <v>23.9</v>
      </c>
      <c r="G99">
        <v>34.9</v>
      </c>
    </row>
    <row r="100" spans="1:7">
      <c r="A100" t="s">
        <v>83</v>
      </c>
      <c r="B100" s="1">
        <v>98764</v>
      </c>
      <c r="C100">
        <v>6.2</v>
      </c>
      <c r="D100">
        <v>11.6</v>
      </c>
      <c r="E100">
        <v>17.5</v>
      </c>
      <c r="F100">
        <v>24.4</v>
      </c>
      <c r="G100">
        <v>40.299999999999997</v>
      </c>
    </row>
    <row r="101" spans="1:7">
      <c r="A101" t="s">
        <v>84</v>
      </c>
      <c r="B101" s="1">
        <v>7595</v>
      </c>
      <c r="C101">
        <v>6.7</v>
      </c>
      <c r="D101">
        <v>12.1</v>
      </c>
      <c r="E101">
        <v>15.9</v>
      </c>
      <c r="F101">
        <v>24.9</v>
      </c>
      <c r="G101">
        <v>40.5</v>
      </c>
    </row>
    <row r="102" spans="1:7">
      <c r="A102" t="s">
        <v>85</v>
      </c>
      <c r="B102" s="1">
        <v>27314</v>
      </c>
      <c r="C102">
        <v>5.7</v>
      </c>
      <c r="D102">
        <v>10.199999999999999</v>
      </c>
      <c r="E102">
        <v>16.899999999999999</v>
      </c>
      <c r="F102">
        <v>23.1</v>
      </c>
      <c r="G102">
        <v>44.1</v>
      </c>
    </row>
    <row r="103" spans="1:7">
      <c r="A103" t="s">
        <v>86</v>
      </c>
      <c r="B103" s="1">
        <v>5046</v>
      </c>
      <c r="C103">
        <v>7.2</v>
      </c>
      <c r="D103">
        <v>10</v>
      </c>
      <c r="E103">
        <v>17.100000000000001</v>
      </c>
      <c r="F103">
        <v>31.4</v>
      </c>
      <c r="G103">
        <v>34.299999999999997</v>
      </c>
    </row>
    <row r="104" spans="1:7">
      <c r="A104" t="s">
        <v>87</v>
      </c>
      <c r="B104" s="1">
        <v>12437</v>
      </c>
      <c r="C104">
        <v>7.7</v>
      </c>
      <c r="D104">
        <v>15.6</v>
      </c>
      <c r="E104">
        <v>20.100000000000001</v>
      </c>
      <c r="F104">
        <v>22.9</v>
      </c>
      <c r="G104">
        <v>33.700000000000003</v>
      </c>
    </row>
    <row r="105" spans="1:7">
      <c r="A105" t="s">
        <v>88</v>
      </c>
      <c r="B105" s="1">
        <v>7127</v>
      </c>
      <c r="C105">
        <v>6.1</v>
      </c>
      <c r="D105">
        <v>13.6</v>
      </c>
      <c r="E105">
        <v>14.3</v>
      </c>
      <c r="F105">
        <v>24.1</v>
      </c>
      <c r="G105">
        <v>41.9</v>
      </c>
    </row>
    <row r="106" spans="1:7">
      <c r="A106" t="s">
        <v>89</v>
      </c>
      <c r="B106" s="1">
        <v>39247</v>
      </c>
      <c r="C106">
        <v>5.8</v>
      </c>
      <c r="D106">
        <v>11</v>
      </c>
      <c r="E106">
        <v>18</v>
      </c>
      <c r="F106">
        <v>25</v>
      </c>
      <c r="G106">
        <v>40.200000000000003</v>
      </c>
    </row>
    <row r="107" spans="1:7">
      <c r="A107" t="s">
        <v>1</v>
      </c>
    </row>
    <row r="108" spans="1:7">
      <c r="A108" t="s">
        <v>90</v>
      </c>
      <c r="B108" s="1">
        <v>140123</v>
      </c>
      <c r="C108">
        <v>7.9</v>
      </c>
      <c r="D108">
        <v>11.4</v>
      </c>
      <c r="E108">
        <v>17.600000000000001</v>
      </c>
      <c r="F108">
        <v>23.3</v>
      </c>
      <c r="G108">
        <v>39.799999999999997</v>
      </c>
    </row>
    <row r="109" spans="1:7">
      <c r="A109" t="s">
        <v>91</v>
      </c>
      <c r="B109" s="1">
        <v>35070</v>
      </c>
      <c r="C109">
        <v>6.4</v>
      </c>
      <c r="D109">
        <v>10.6</v>
      </c>
      <c r="E109">
        <v>16.5</v>
      </c>
      <c r="F109">
        <v>26.1</v>
      </c>
      <c r="G109">
        <v>40.4</v>
      </c>
    </row>
    <row r="110" spans="1:7">
      <c r="A110" t="s">
        <v>92</v>
      </c>
      <c r="B110" s="1">
        <v>28402</v>
      </c>
      <c r="C110">
        <v>7.1</v>
      </c>
      <c r="D110">
        <v>10.1</v>
      </c>
      <c r="E110">
        <v>15.9</v>
      </c>
      <c r="F110">
        <v>25.9</v>
      </c>
      <c r="G110">
        <v>41</v>
      </c>
    </row>
    <row r="111" spans="1:7">
      <c r="A111" t="s">
        <v>93</v>
      </c>
      <c r="B111" s="1">
        <v>6668</v>
      </c>
      <c r="C111">
        <v>3.4</v>
      </c>
      <c r="D111">
        <v>12.6</v>
      </c>
      <c r="E111">
        <v>19.399999999999999</v>
      </c>
      <c r="F111">
        <v>26.9</v>
      </c>
      <c r="G111">
        <v>37.6</v>
      </c>
    </row>
    <row r="112" spans="1:7">
      <c r="A112" t="s">
        <v>94</v>
      </c>
      <c r="B112" s="1">
        <v>56129</v>
      </c>
      <c r="C112">
        <v>9.1999999999999993</v>
      </c>
      <c r="D112">
        <v>9.9</v>
      </c>
      <c r="E112">
        <v>17.5</v>
      </c>
      <c r="F112">
        <v>22.5</v>
      </c>
      <c r="G112">
        <v>41</v>
      </c>
    </row>
    <row r="113" spans="1:7">
      <c r="A113" t="s">
        <v>95</v>
      </c>
      <c r="B113" s="1">
        <v>48138</v>
      </c>
      <c r="C113">
        <v>9.6</v>
      </c>
      <c r="D113">
        <v>9.8000000000000007</v>
      </c>
      <c r="E113">
        <v>17.8</v>
      </c>
      <c r="F113">
        <v>21.6</v>
      </c>
      <c r="G113">
        <v>41.2</v>
      </c>
    </row>
    <row r="114" spans="1:7">
      <c r="A114" t="s">
        <v>96</v>
      </c>
      <c r="B114" s="1">
        <v>7992</v>
      </c>
      <c r="C114">
        <v>6.3</v>
      </c>
      <c r="D114">
        <v>10.5</v>
      </c>
      <c r="E114">
        <v>15.7</v>
      </c>
      <c r="F114">
        <v>27.5</v>
      </c>
      <c r="G114">
        <v>40</v>
      </c>
    </row>
    <row r="115" spans="1:7">
      <c r="A115" t="s">
        <v>97</v>
      </c>
      <c r="B115" s="1">
        <v>6577</v>
      </c>
      <c r="C115">
        <v>8.6999999999999993</v>
      </c>
      <c r="D115">
        <v>14.2</v>
      </c>
      <c r="E115">
        <v>21.5</v>
      </c>
      <c r="F115">
        <v>25.1</v>
      </c>
      <c r="G115">
        <v>30.5</v>
      </c>
    </row>
    <row r="116" spans="1:7">
      <c r="A116" t="s">
        <v>98</v>
      </c>
      <c r="B116" s="1">
        <v>19090</v>
      </c>
      <c r="C116">
        <v>7.4</v>
      </c>
      <c r="D116">
        <v>17</v>
      </c>
      <c r="E116">
        <v>20.399999999999999</v>
      </c>
      <c r="F116">
        <v>22.4</v>
      </c>
      <c r="G116">
        <v>32.9</v>
      </c>
    </row>
    <row r="117" spans="1:7">
      <c r="A117" t="s">
        <v>99</v>
      </c>
      <c r="B117" s="1">
        <v>23257</v>
      </c>
      <c r="C117">
        <v>7.7</v>
      </c>
      <c r="D117">
        <v>10.8</v>
      </c>
      <c r="E117">
        <v>16.399999999999999</v>
      </c>
      <c r="F117">
        <v>21.1</v>
      </c>
      <c r="G117">
        <v>44</v>
      </c>
    </row>
    <row r="118" spans="1:7">
      <c r="A118" t="s">
        <v>1</v>
      </c>
    </row>
    <row r="119" spans="1:7">
      <c r="A119" t="s">
        <v>100</v>
      </c>
      <c r="B119" s="1">
        <v>451154</v>
      </c>
      <c r="C119">
        <v>6.7</v>
      </c>
      <c r="D119">
        <v>11.8</v>
      </c>
      <c r="E119">
        <v>18.8</v>
      </c>
      <c r="F119">
        <v>24.9</v>
      </c>
      <c r="G119">
        <v>37.700000000000003</v>
      </c>
    </row>
    <row r="120" spans="1:7">
      <c r="A120" t="s">
        <v>101</v>
      </c>
      <c r="B120" s="1">
        <v>187219</v>
      </c>
      <c r="C120">
        <v>5.8</v>
      </c>
      <c r="D120">
        <v>10.5</v>
      </c>
      <c r="E120">
        <v>18.7</v>
      </c>
      <c r="F120">
        <v>25.4</v>
      </c>
      <c r="G120">
        <v>39.5</v>
      </c>
    </row>
    <row r="121" spans="1:7">
      <c r="A121" t="s">
        <v>102</v>
      </c>
      <c r="B121" s="1">
        <v>94686</v>
      </c>
      <c r="C121">
        <v>3.3</v>
      </c>
      <c r="D121">
        <v>7</v>
      </c>
      <c r="E121">
        <v>12.6</v>
      </c>
      <c r="F121">
        <v>27.6</v>
      </c>
      <c r="G121">
        <v>49.5</v>
      </c>
    </row>
    <row r="122" spans="1:7">
      <c r="A122" t="s">
        <v>103</v>
      </c>
      <c r="B122" s="1">
        <v>89280</v>
      </c>
      <c r="C122">
        <v>8.6</v>
      </c>
      <c r="D122">
        <v>14.6</v>
      </c>
      <c r="E122">
        <v>25.3</v>
      </c>
      <c r="F122">
        <v>23</v>
      </c>
      <c r="G122">
        <v>28.5</v>
      </c>
    </row>
    <row r="123" spans="1:7">
      <c r="A123" t="s">
        <v>104</v>
      </c>
      <c r="B123" s="1">
        <v>3254</v>
      </c>
      <c r="C123" t="s">
        <v>397</v>
      </c>
      <c r="D123" t="s">
        <v>398</v>
      </c>
      <c r="E123">
        <v>17.899999999999999</v>
      </c>
      <c r="F123">
        <v>26.3</v>
      </c>
      <c r="G123">
        <v>50</v>
      </c>
    </row>
    <row r="124" spans="1:7">
      <c r="A124" t="s">
        <v>107</v>
      </c>
      <c r="B124" s="1">
        <v>84035</v>
      </c>
      <c r="C124">
        <v>9.3000000000000007</v>
      </c>
      <c r="D124">
        <v>14.5</v>
      </c>
      <c r="E124">
        <v>20</v>
      </c>
      <c r="F124">
        <v>25</v>
      </c>
      <c r="G124">
        <v>31.1</v>
      </c>
    </row>
    <row r="125" spans="1:7">
      <c r="A125" t="s">
        <v>108</v>
      </c>
      <c r="B125" s="1">
        <v>155120</v>
      </c>
      <c r="C125">
        <v>6.4</v>
      </c>
      <c r="D125">
        <v>12.1</v>
      </c>
      <c r="E125">
        <v>18.7</v>
      </c>
      <c r="F125">
        <v>25</v>
      </c>
      <c r="G125">
        <v>37.799999999999997</v>
      </c>
    </row>
    <row r="126" spans="1:7">
      <c r="A126" t="s">
        <v>109</v>
      </c>
      <c r="B126" s="1">
        <v>22373</v>
      </c>
      <c r="C126">
        <v>3.2</v>
      </c>
      <c r="D126">
        <v>10.6</v>
      </c>
      <c r="E126">
        <v>17.600000000000001</v>
      </c>
      <c r="F126">
        <v>30.2</v>
      </c>
      <c r="G126">
        <v>38.5</v>
      </c>
    </row>
    <row r="127" spans="1:7">
      <c r="A127" t="s">
        <v>110</v>
      </c>
      <c r="B127" s="1">
        <v>53424</v>
      </c>
      <c r="C127">
        <v>7.7</v>
      </c>
      <c r="D127">
        <v>13.5</v>
      </c>
      <c r="E127">
        <v>19.3</v>
      </c>
      <c r="F127">
        <v>24.9</v>
      </c>
      <c r="G127">
        <v>34.6</v>
      </c>
    </row>
    <row r="128" spans="1:7">
      <c r="A128" t="s">
        <v>111</v>
      </c>
      <c r="B128" s="1">
        <v>55192</v>
      </c>
      <c r="C128">
        <v>7.1</v>
      </c>
      <c r="D128">
        <v>12.7</v>
      </c>
      <c r="E128">
        <v>19.5</v>
      </c>
      <c r="F128">
        <v>24.6</v>
      </c>
      <c r="G128">
        <v>36.1</v>
      </c>
    </row>
    <row r="129" spans="1:7">
      <c r="A129" t="s">
        <v>168</v>
      </c>
    </row>
    <row r="130" spans="1:7">
      <c r="A130" t="s">
        <v>169</v>
      </c>
      <c r="B130" s="1">
        <v>24131</v>
      </c>
      <c r="C130">
        <v>4.8</v>
      </c>
      <c r="D130">
        <v>9.3000000000000007</v>
      </c>
      <c r="E130">
        <v>16.399999999999999</v>
      </c>
      <c r="F130">
        <v>21.2</v>
      </c>
      <c r="G130">
        <v>48.2</v>
      </c>
    </row>
    <row r="131" spans="1:7">
      <c r="A131" t="s">
        <v>113</v>
      </c>
      <c r="B131" s="1">
        <v>24780</v>
      </c>
      <c r="C131">
        <v>7.3</v>
      </c>
      <c r="D131">
        <v>10.4</v>
      </c>
      <c r="E131">
        <v>16.5</v>
      </c>
      <c r="F131">
        <v>20.9</v>
      </c>
      <c r="G131">
        <v>44.9</v>
      </c>
    </row>
    <row r="132" spans="1:7">
      <c r="A132" t="s">
        <v>1</v>
      </c>
    </row>
    <row r="133" spans="1:7">
      <c r="A133" t="s">
        <v>114</v>
      </c>
      <c r="B133" s="1">
        <v>141991</v>
      </c>
      <c r="C133">
        <v>11.6</v>
      </c>
      <c r="D133">
        <v>18.2</v>
      </c>
      <c r="E133">
        <v>20</v>
      </c>
      <c r="F133">
        <v>22.8</v>
      </c>
      <c r="G133">
        <v>27.4</v>
      </c>
    </row>
    <row r="134" spans="1:7">
      <c r="A134" t="s">
        <v>115</v>
      </c>
      <c r="B134" s="1">
        <v>62865</v>
      </c>
      <c r="C134">
        <v>11.9</v>
      </c>
      <c r="D134">
        <v>19.5</v>
      </c>
      <c r="E134">
        <v>21.7</v>
      </c>
      <c r="F134">
        <v>22.9</v>
      </c>
      <c r="G134">
        <v>23.9</v>
      </c>
    </row>
    <row r="135" spans="1:7">
      <c r="A135" t="s">
        <v>116</v>
      </c>
      <c r="B135" s="1">
        <v>47174</v>
      </c>
      <c r="C135">
        <v>10.1</v>
      </c>
      <c r="D135">
        <v>14</v>
      </c>
      <c r="E135">
        <v>17.2</v>
      </c>
      <c r="F135">
        <v>24.7</v>
      </c>
      <c r="G135">
        <v>34</v>
      </c>
    </row>
    <row r="136" spans="1:7">
      <c r="A136" t="s">
        <v>117</v>
      </c>
      <c r="B136" s="1">
        <v>23992</v>
      </c>
      <c r="C136">
        <v>15.2</v>
      </c>
      <c r="D136">
        <v>22.5</v>
      </c>
      <c r="E136">
        <v>22</v>
      </c>
      <c r="F136">
        <v>18.7</v>
      </c>
      <c r="G136">
        <v>21.7</v>
      </c>
    </row>
    <row r="137" spans="1:7">
      <c r="A137" t="s">
        <v>118</v>
      </c>
      <c r="B137" s="1">
        <v>7959</v>
      </c>
      <c r="C137">
        <v>7.8</v>
      </c>
      <c r="D137">
        <v>19.5</v>
      </c>
      <c r="E137">
        <v>17.399999999999999</v>
      </c>
      <c r="F137">
        <v>22.7</v>
      </c>
      <c r="G137">
        <v>32.700000000000003</v>
      </c>
    </row>
    <row r="138" spans="1:7">
      <c r="A138" t="s">
        <v>1</v>
      </c>
    </row>
    <row r="139" spans="1:7">
      <c r="A139" t="s">
        <v>119</v>
      </c>
      <c r="B139" s="1">
        <v>130531</v>
      </c>
      <c r="C139">
        <v>6.9</v>
      </c>
      <c r="D139">
        <v>10.3</v>
      </c>
      <c r="E139">
        <v>16.600000000000001</v>
      </c>
      <c r="F139">
        <v>25.2</v>
      </c>
      <c r="G139">
        <v>41</v>
      </c>
    </row>
    <row r="140" spans="1:7">
      <c r="A140" t="s">
        <v>120</v>
      </c>
      <c r="B140" s="1">
        <v>32407</v>
      </c>
      <c r="C140">
        <v>5.6</v>
      </c>
      <c r="D140">
        <v>7</v>
      </c>
      <c r="E140">
        <v>13.6</v>
      </c>
      <c r="F140">
        <v>23.5</v>
      </c>
      <c r="G140">
        <v>50.2</v>
      </c>
    </row>
    <row r="141" spans="1:7">
      <c r="A141" t="s">
        <v>121</v>
      </c>
      <c r="B141" s="1">
        <v>42463</v>
      </c>
      <c r="C141">
        <v>9.1</v>
      </c>
      <c r="D141">
        <v>13.1</v>
      </c>
      <c r="E141">
        <v>19.3</v>
      </c>
      <c r="F141">
        <v>23.3</v>
      </c>
      <c r="G141">
        <v>35.200000000000003</v>
      </c>
    </row>
    <row r="142" spans="1:7">
      <c r="A142" t="s">
        <v>122</v>
      </c>
      <c r="B142" s="1">
        <v>23456</v>
      </c>
      <c r="C142">
        <v>7</v>
      </c>
      <c r="D142">
        <v>11.7</v>
      </c>
      <c r="E142">
        <v>18.600000000000001</v>
      </c>
      <c r="F142">
        <v>25.2</v>
      </c>
      <c r="G142">
        <v>37.5</v>
      </c>
    </row>
    <row r="143" spans="1:7">
      <c r="A143" t="s">
        <v>123</v>
      </c>
    </row>
    <row r="144" spans="1:7">
      <c r="A144" t="s">
        <v>124</v>
      </c>
      <c r="B144" s="1">
        <v>32205</v>
      </c>
      <c r="C144">
        <v>5</v>
      </c>
      <c r="D144">
        <v>9</v>
      </c>
      <c r="E144">
        <v>14.4</v>
      </c>
      <c r="F144">
        <v>29.5</v>
      </c>
      <c r="G144">
        <v>42</v>
      </c>
    </row>
    <row r="145" spans="1:7">
      <c r="A145" t="s">
        <v>1</v>
      </c>
    </row>
    <row r="146" spans="1:7">
      <c r="A146" t="s">
        <v>125</v>
      </c>
      <c r="B146" s="1">
        <v>32785</v>
      </c>
      <c r="C146">
        <v>8.9</v>
      </c>
      <c r="D146">
        <v>14.7</v>
      </c>
      <c r="E146">
        <v>19.100000000000001</v>
      </c>
      <c r="F146">
        <v>22.5</v>
      </c>
      <c r="G146">
        <v>34.799999999999997</v>
      </c>
    </row>
    <row r="147" spans="1:7">
      <c r="A147" t="s">
        <v>1</v>
      </c>
    </row>
    <row r="148" spans="1:7">
      <c r="A148" t="s">
        <v>126</v>
      </c>
      <c r="B148" s="1">
        <v>14299</v>
      </c>
      <c r="C148">
        <v>8</v>
      </c>
      <c r="D148">
        <v>13.4</v>
      </c>
      <c r="E148">
        <v>17.8</v>
      </c>
      <c r="F148">
        <v>23.5</v>
      </c>
      <c r="G148">
        <v>37.4</v>
      </c>
    </row>
    <row r="149" spans="1:7">
      <c r="A149" t="s">
        <v>1</v>
      </c>
    </row>
    <row r="150" spans="1:7">
      <c r="A150" t="s">
        <v>127</v>
      </c>
      <c r="B150" s="1">
        <v>36348</v>
      </c>
      <c r="C150">
        <v>15.8</v>
      </c>
      <c r="D150">
        <v>10.6</v>
      </c>
      <c r="E150">
        <v>8.8000000000000007</v>
      </c>
      <c r="F150">
        <v>19.399999999999999</v>
      </c>
      <c r="G150">
        <v>45.4</v>
      </c>
    </row>
    <row r="151" spans="1:7">
      <c r="A151" t="s">
        <v>1</v>
      </c>
    </row>
    <row r="152" spans="1:7">
      <c r="A152" t="s">
        <v>128</v>
      </c>
      <c r="B152" s="1">
        <v>24050</v>
      </c>
      <c r="C152">
        <v>15</v>
      </c>
      <c r="D152">
        <v>18.600000000000001</v>
      </c>
      <c r="E152">
        <v>21.2</v>
      </c>
      <c r="F152">
        <v>23.4</v>
      </c>
      <c r="G152">
        <v>21.8</v>
      </c>
    </row>
    <row r="153" spans="1:7">
      <c r="A153" t="s">
        <v>1</v>
      </c>
    </row>
    <row r="154" spans="1:7">
      <c r="A154" t="s">
        <v>129</v>
      </c>
      <c r="B154" s="1">
        <v>67844</v>
      </c>
      <c r="C154">
        <v>7.3</v>
      </c>
      <c r="D154">
        <v>12.2</v>
      </c>
      <c r="E154">
        <v>17.100000000000001</v>
      </c>
      <c r="F154">
        <v>26.8</v>
      </c>
      <c r="G154">
        <v>36.6</v>
      </c>
    </row>
    <row r="155" spans="1:7">
      <c r="A155" t="s">
        <v>1</v>
      </c>
    </row>
    <row r="156" spans="1:7">
      <c r="A156" t="s">
        <v>130</v>
      </c>
      <c r="B156" s="1">
        <v>88208</v>
      </c>
      <c r="C156">
        <v>3.4</v>
      </c>
      <c r="D156">
        <v>10.3</v>
      </c>
      <c r="E156">
        <v>14.6</v>
      </c>
      <c r="F156">
        <v>20.8</v>
      </c>
      <c r="G156">
        <v>51</v>
      </c>
    </row>
    <row r="157" spans="1:7">
      <c r="A157" t="s">
        <v>1</v>
      </c>
    </row>
    <row r="158" spans="1:7">
      <c r="A158" t="s">
        <v>131</v>
      </c>
      <c r="B158" s="1">
        <v>266389</v>
      </c>
      <c r="C158">
        <v>1.9</v>
      </c>
      <c r="D158">
        <v>5.4</v>
      </c>
      <c r="E158">
        <v>13.4</v>
      </c>
      <c r="F158">
        <v>25.5</v>
      </c>
      <c r="G158">
        <v>53.8</v>
      </c>
    </row>
    <row r="159" spans="1:7">
      <c r="A159" t="s">
        <v>132</v>
      </c>
      <c r="B159" s="1">
        <v>30604</v>
      </c>
      <c r="C159">
        <v>6</v>
      </c>
      <c r="D159">
        <v>8.1999999999999993</v>
      </c>
      <c r="E159">
        <v>16.2</v>
      </c>
      <c r="F159">
        <v>23.9</v>
      </c>
      <c r="G159">
        <v>45.7</v>
      </c>
    </row>
    <row r="160" spans="1:7">
      <c r="A160" t="s">
        <v>133</v>
      </c>
      <c r="B160" s="1">
        <v>235785</v>
      </c>
      <c r="C160">
        <v>1.3</v>
      </c>
      <c r="D160">
        <v>5.0999999999999996</v>
      </c>
      <c r="E160">
        <v>13</v>
      </c>
      <c r="F160">
        <v>25.7</v>
      </c>
      <c r="G160">
        <v>54.8</v>
      </c>
    </row>
    <row r="161" spans="1:7">
      <c r="A161" t="s">
        <v>1</v>
      </c>
    </row>
    <row r="162" spans="1:7">
      <c r="A162" t="s">
        <v>134</v>
      </c>
    </row>
    <row r="163" spans="1:7">
      <c r="A163" t="s">
        <v>1</v>
      </c>
    </row>
    <row r="164" spans="1:7">
      <c r="A164" t="s">
        <v>135</v>
      </c>
      <c r="B164" s="1">
        <v>2924780</v>
      </c>
      <c r="C164">
        <v>3.5</v>
      </c>
      <c r="D164">
        <v>8.6</v>
      </c>
      <c r="E164">
        <v>14.8</v>
      </c>
      <c r="F164">
        <v>23.8</v>
      </c>
      <c r="G164">
        <v>49.2</v>
      </c>
    </row>
    <row r="165" spans="1:7">
      <c r="A165" t="s">
        <v>136</v>
      </c>
      <c r="B165" s="1">
        <v>2165375</v>
      </c>
      <c r="C165">
        <v>1.4</v>
      </c>
      <c r="D165">
        <v>5.6</v>
      </c>
      <c r="E165">
        <v>13.7</v>
      </c>
      <c r="F165">
        <v>26.1</v>
      </c>
      <c r="G165">
        <v>53.3</v>
      </c>
    </row>
    <row r="166" spans="1:7">
      <c r="A166" t="s">
        <v>137</v>
      </c>
      <c r="B166" s="1">
        <v>215112</v>
      </c>
      <c r="C166">
        <v>-0.9</v>
      </c>
      <c r="D166">
        <v>3.8</v>
      </c>
      <c r="E166">
        <v>8.6</v>
      </c>
      <c r="F166">
        <v>15.3</v>
      </c>
      <c r="G166">
        <v>73.2</v>
      </c>
    </row>
    <row r="167" spans="1:7">
      <c r="A167" t="s">
        <v>138</v>
      </c>
    </row>
    <row r="168" spans="1:7">
      <c r="A168" t="s">
        <v>139</v>
      </c>
      <c r="B168" s="1">
        <v>335837</v>
      </c>
      <c r="C168">
        <v>14.1</v>
      </c>
      <c r="D168">
        <v>26.4</v>
      </c>
      <c r="E168">
        <v>25.5</v>
      </c>
      <c r="F168">
        <v>16.7</v>
      </c>
      <c r="G168">
        <v>17.399999999999999</v>
      </c>
    </row>
    <row r="169" spans="1:7">
      <c r="A169" t="s">
        <v>140</v>
      </c>
    </row>
    <row r="170" spans="1:7">
      <c r="A170" t="s">
        <v>141</v>
      </c>
      <c r="B170" s="1">
        <v>97610</v>
      </c>
      <c r="C170">
        <v>1.8</v>
      </c>
      <c r="D170">
        <v>8.9</v>
      </c>
      <c r="E170">
        <v>14.4</v>
      </c>
      <c r="F170">
        <v>22.4</v>
      </c>
      <c r="G170">
        <v>52.5</v>
      </c>
    </row>
    <row r="171" spans="1:7">
      <c r="A171" t="s">
        <v>142</v>
      </c>
    </row>
    <row r="172" spans="1:7">
      <c r="A172" t="s">
        <v>143</v>
      </c>
      <c r="B172" s="1">
        <v>29424</v>
      </c>
      <c r="C172">
        <v>9</v>
      </c>
      <c r="D172">
        <v>15.9</v>
      </c>
      <c r="E172">
        <v>26.9</v>
      </c>
      <c r="F172">
        <v>27.9</v>
      </c>
      <c r="G172">
        <v>20.2</v>
      </c>
    </row>
    <row r="173" spans="1:7">
      <c r="A173" t="s">
        <v>144</v>
      </c>
    </row>
    <row r="174" spans="1:7">
      <c r="A174" t="s">
        <v>145</v>
      </c>
      <c r="B174" s="1">
        <v>40692</v>
      </c>
      <c r="C174">
        <v>45.9</v>
      </c>
      <c r="D174">
        <v>32.9</v>
      </c>
      <c r="E174">
        <v>10.8</v>
      </c>
      <c r="F174">
        <v>6.7</v>
      </c>
      <c r="G174">
        <v>3.7</v>
      </c>
    </row>
    <row r="175" spans="1:7">
      <c r="A175" t="s">
        <v>146</v>
      </c>
      <c r="B175" s="1">
        <v>29003</v>
      </c>
      <c r="C175">
        <v>12.8</v>
      </c>
      <c r="D175">
        <v>20.5</v>
      </c>
      <c r="E175">
        <v>15</v>
      </c>
      <c r="F175">
        <v>23.1</v>
      </c>
      <c r="G175">
        <v>28.6</v>
      </c>
    </row>
    <row r="176" spans="1:7">
      <c r="A176" t="s">
        <v>147</v>
      </c>
      <c r="B176" s="1">
        <v>11727</v>
      </c>
      <c r="C176">
        <v>14.4</v>
      </c>
      <c r="D176">
        <v>20</v>
      </c>
      <c r="E176">
        <v>19.8</v>
      </c>
      <c r="F176">
        <v>17.2</v>
      </c>
      <c r="G176">
        <v>28.6</v>
      </c>
    </row>
    <row r="177" spans="1:7">
      <c r="A177" t="s">
        <v>1</v>
      </c>
    </row>
    <row r="178" spans="1:7">
      <c r="A178" t="s">
        <v>148</v>
      </c>
      <c r="B178" s="1">
        <v>265024</v>
      </c>
      <c r="C178">
        <v>0.9</v>
      </c>
      <c r="D178">
        <v>3.2</v>
      </c>
      <c r="E178">
        <v>11.1</v>
      </c>
      <c r="F178">
        <v>21.7</v>
      </c>
      <c r="G178">
        <v>63.1</v>
      </c>
    </row>
    <row r="179" spans="1:7">
      <c r="A179" t="s">
        <v>149</v>
      </c>
      <c r="B179" s="1">
        <v>197518</v>
      </c>
      <c r="C179">
        <v>0.6</v>
      </c>
      <c r="D179">
        <v>2.6</v>
      </c>
      <c r="E179">
        <v>10.8</v>
      </c>
      <c r="F179">
        <v>21.2</v>
      </c>
      <c r="G179">
        <v>64.7</v>
      </c>
    </row>
    <row r="180" spans="1:7">
      <c r="A180" t="s">
        <v>150</v>
      </c>
      <c r="B180" s="1">
        <v>53936</v>
      </c>
      <c r="C180">
        <v>0.7</v>
      </c>
      <c r="D180">
        <v>3.2</v>
      </c>
      <c r="E180">
        <v>11.2</v>
      </c>
      <c r="F180">
        <v>23.2</v>
      </c>
      <c r="G180">
        <v>61.7</v>
      </c>
    </row>
    <row r="181" spans="1:7">
      <c r="A181" t="s">
        <v>151</v>
      </c>
      <c r="B181" s="1">
        <v>13570</v>
      </c>
      <c r="C181">
        <v>6.3</v>
      </c>
      <c r="D181">
        <v>11.3</v>
      </c>
      <c r="E181">
        <v>15.8</v>
      </c>
      <c r="F181">
        <v>22.1</v>
      </c>
      <c r="G181">
        <v>44.5</v>
      </c>
    </row>
    <row r="182" spans="1:7">
      <c r="A182" t="s">
        <v>1</v>
      </c>
    </row>
    <row r="183" spans="1:7">
      <c r="A183" t="s">
        <v>152</v>
      </c>
      <c r="B183" s="1">
        <v>2659756</v>
      </c>
      <c r="C183">
        <v>3.8</v>
      </c>
      <c r="D183">
        <v>9.1999999999999993</v>
      </c>
      <c r="E183">
        <v>15.2</v>
      </c>
      <c r="F183">
        <v>24</v>
      </c>
      <c r="G183">
        <v>47.8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D26" workbookViewId="0">
      <selection activeCell="K26" activeCellId="4" sqref="E1:E1048576 C1:C1048576 G1:G1048576 I1:I1048576 K1:K1048576"/>
    </sheetView>
  </sheetViews>
  <sheetFormatPr baseColWidth="10" defaultRowHeight="15" x14ac:dyDescent="0"/>
  <cols>
    <col min="1" max="1" width="40.6640625" bestFit="1" customWidth="1"/>
  </cols>
  <sheetData>
    <row r="1" spans="1:7">
      <c r="A1" t="s">
        <v>0</v>
      </c>
      <c r="B1" s="1">
        <v>85788</v>
      </c>
      <c r="C1" s="1">
        <v>17124</v>
      </c>
      <c r="D1" s="1">
        <v>17166</v>
      </c>
      <c r="E1" s="1">
        <v>17158</v>
      </c>
      <c r="F1" s="1">
        <v>17146</v>
      </c>
      <c r="G1" s="1">
        <v>17194</v>
      </c>
    </row>
    <row r="2" spans="1:7">
      <c r="A2" t="s">
        <v>2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34868</v>
      </c>
      <c r="C6" s="2">
        <v>6395</v>
      </c>
      <c r="D6" s="2">
        <v>15071</v>
      </c>
      <c r="E6" s="2">
        <v>26037</v>
      </c>
      <c r="F6" s="2">
        <v>41935</v>
      </c>
      <c r="G6" s="2">
        <v>84753</v>
      </c>
    </row>
    <row r="7" spans="1:7">
      <c r="A7" t="s">
        <v>5</v>
      </c>
      <c r="B7" s="1">
        <v>31890</v>
      </c>
      <c r="C7" s="1">
        <v>6285</v>
      </c>
      <c r="D7" s="1">
        <v>14606</v>
      </c>
      <c r="E7" s="1">
        <v>24290</v>
      </c>
      <c r="F7" s="1">
        <v>38432</v>
      </c>
      <c r="G7" s="1">
        <v>75707</v>
      </c>
    </row>
    <row r="8" spans="1:7">
      <c r="A8" t="s">
        <v>7</v>
      </c>
      <c r="B8">
        <v>47.7</v>
      </c>
      <c r="C8">
        <v>51.1</v>
      </c>
      <c r="D8">
        <v>51.6</v>
      </c>
      <c r="E8">
        <v>46.4</v>
      </c>
      <c r="F8">
        <v>43.7</v>
      </c>
      <c r="G8">
        <v>45.9</v>
      </c>
    </row>
    <row r="9" spans="1:7">
      <c r="A9" t="s">
        <v>1</v>
      </c>
    </row>
    <row r="10" spans="1:7">
      <c r="A10" t="s">
        <v>8</v>
      </c>
    </row>
    <row r="11" spans="1:7">
      <c r="A11" t="s">
        <v>161</v>
      </c>
      <c r="B11">
        <v>2.5</v>
      </c>
      <c r="C11">
        <v>1.9</v>
      </c>
      <c r="D11">
        <v>2.1</v>
      </c>
      <c r="E11">
        <v>2.5</v>
      </c>
      <c r="F11">
        <v>2.9</v>
      </c>
      <c r="G11">
        <v>3.1</v>
      </c>
    </row>
    <row r="12" spans="1:7">
      <c r="A12" t="s">
        <v>11</v>
      </c>
      <c r="B12">
        <v>0.7</v>
      </c>
      <c r="C12">
        <v>0.5</v>
      </c>
      <c r="D12">
        <v>0.5</v>
      </c>
      <c r="E12">
        <v>0.7</v>
      </c>
      <c r="F12">
        <v>0.9</v>
      </c>
      <c r="G12">
        <v>0.8</v>
      </c>
    </row>
    <row r="13" spans="1:7">
      <c r="A13" t="s">
        <v>12</v>
      </c>
      <c r="B13">
        <v>0.3</v>
      </c>
      <c r="C13">
        <v>0.4</v>
      </c>
      <c r="D13">
        <v>0.5</v>
      </c>
      <c r="E13">
        <v>0.3</v>
      </c>
      <c r="F13">
        <v>0.2</v>
      </c>
      <c r="G13">
        <v>0.1</v>
      </c>
    </row>
    <row r="14" spans="1:7">
      <c r="A14" t="s">
        <v>9</v>
      </c>
      <c r="B14">
        <v>1.3</v>
      </c>
      <c r="C14">
        <v>0.6</v>
      </c>
      <c r="D14">
        <v>0.9</v>
      </c>
      <c r="E14">
        <v>1.3</v>
      </c>
      <c r="F14">
        <v>1.8</v>
      </c>
      <c r="G14">
        <v>2</v>
      </c>
    </row>
    <row r="15" spans="1:7">
      <c r="A15" t="s">
        <v>10</v>
      </c>
      <c r="B15">
        <v>1.9</v>
      </c>
      <c r="C15">
        <v>0.9</v>
      </c>
      <c r="D15">
        <v>1.5</v>
      </c>
      <c r="E15">
        <v>2</v>
      </c>
      <c r="F15">
        <v>2.5</v>
      </c>
      <c r="G15">
        <v>2.9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63</v>
      </c>
      <c r="C20">
        <v>38</v>
      </c>
      <c r="D20">
        <v>55</v>
      </c>
      <c r="E20">
        <v>67</v>
      </c>
      <c r="F20">
        <v>74</v>
      </c>
      <c r="G20">
        <v>82</v>
      </c>
    </row>
    <row r="21" spans="1:7">
      <c r="A21" t="s">
        <v>16</v>
      </c>
      <c r="B21">
        <v>37</v>
      </c>
      <c r="C21">
        <v>62</v>
      </c>
      <c r="D21">
        <v>45</v>
      </c>
      <c r="E21">
        <v>33</v>
      </c>
      <c r="F21">
        <v>26</v>
      </c>
      <c r="G21">
        <v>18</v>
      </c>
    </row>
    <row r="22" spans="1:7">
      <c r="A22" t="s">
        <v>1</v>
      </c>
    </row>
    <row r="23" spans="1:7">
      <c r="A23" t="s">
        <v>17</v>
      </c>
    </row>
    <row r="24" spans="1:7">
      <c r="A24" t="s">
        <v>399</v>
      </c>
      <c r="B24">
        <v>62</v>
      </c>
      <c r="C24">
        <v>41</v>
      </c>
      <c r="D24">
        <v>50</v>
      </c>
      <c r="E24">
        <v>61</v>
      </c>
      <c r="F24">
        <v>74</v>
      </c>
      <c r="G24">
        <v>87</v>
      </c>
    </row>
    <row r="25" spans="1:7">
      <c r="A25" t="s">
        <v>162</v>
      </c>
      <c r="B25">
        <v>37</v>
      </c>
      <c r="C25">
        <v>11</v>
      </c>
      <c r="D25">
        <v>16</v>
      </c>
      <c r="E25">
        <v>33</v>
      </c>
      <c r="F25">
        <v>54</v>
      </c>
      <c r="G25">
        <v>70</v>
      </c>
    </row>
    <row r="26" spans="1:7">
      <c r="A26" t="s">
        <v>163</v>
      </c>
      <c r="B26">
        <v>26</v>
      </c>
      <c r="C26">
        <v>30</v>
      </c>
      <c r="D26">
        <v>34</v>
      </c>
      <c r="E26">
        <v>28</v>
      </c>
      <c r="F26">
        <v>20</v>
      </c>
      <c r="G26">
        <v>17</v>
      </c>
    </row>
    <row r="27" spans="1:7">
      <c r="A27" t="s">
        <v>21</v>
      </c>
      <c r="B27">
        <v>38</v>
      </c>
      <c r="C27">
        <v>59</v>
      </c>
      <c r="D27">
        <v>50</v>
      </c>
      <c r="E27">
        <v>39</v>
      </c>
      <c r="F27">
        <v>26</v>
      </c>
      <c r="G27">
        <v>13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20</v>
      </c>
      <c r="D30">
        <v>11</v>
      </c>
      <c r="E30">
        <v>12</v>
      </c>
      <c r="F30">
        <v>7</v>
      </c>
      <c r="G30">
        <v>6</v>
      </c>
    </row>
    <row r="31" spans="1:7">
      <c r="A31" t="s">
        <v>24</v>
      </c>
      <c r="B31">
        <v>89</v>
      </c>
      <c r="C31">
        <v>80</v>
      </c>
      <c r="D31">
        <v>89</v>
      </c>
      <c r="E31">
        <v>88</v>
      </c>
      <c r="F31">
        <v>93</v>
      </c>
      <c r="G31">
        <v>94</v>
      </c>
    </row>
    <row r="32" spans="1:7">
      <c r="A32" t="s">
        <v>1</v>
      </c>
    </row>
    <row r="33" spans="1:7">
      <c r="A33" t="s">
        <v>25</v>
      </c>
    </row>
    <row r="34" spans="1:7">
      <c r="A34" t="s">
        <v>26</v>
      </c>
      <c r="B34">
        <v>10</v>
      </c>
      <c r="C34">
        <v>22</v>
      </c>
      <c r="D34">
        <v>16</v>
      </c>
      <c r="E34">
        <v>7</v>
      </c>
      <c r="F34">
        <v>3</v>
      </c>
      <c r="G34">
        <v>2</v>
      </c>
    </row>
    <row r="35" spans="1:7">
      <c r="A35" t="s">
        <v>27</v>
      </c>
      <c r="B35">
        <v>42</v>
      </c>
      <c r="C35">
        <v>45</v>
      </c>
      <c r="D35">
        <v>51</v>
      </c>
      <c r="E35">
        <v>48</v>
      </c>
      <c r="F35">
        <v>42</v>
      </c>
      <c r="G35">
        <v>25</v>
      </c>
    </row>
    <row r="36" spans="1:7">
      <c r="A36" t="s">
        <v>28</v>
      </c>
      <c r="B36">
        <v>48</v>
      </c>
      <c r="C36">
        <v>32</v>
      </c>
      <c r="D36">
        <v>33</v>
      </c>
      <c r="E36">
        <v>45</v>
      </c>
      <c r="F36">
        <v>55</v>
      </c>
      <c r="G36">
        <v>73</v>
      </c>
    </row>
    <row r="37" spans="1:7">
      <c r="A37" t="s">
        <v>29</v>
      </c>
      <c r="B37">
        <v>-2</v>
      </c>
      <c r="C37">
        <v>1</v>
      </c>
      <c r="D37">
        <v>-2</v>
      </c>
      <c r="E37">
        <v>-2</v>
      </c>
      <c r="F37">
        <v>-2</v>
      </c>
      <c r="G37">
        <v>-3</v>
      </c>
    </row>
    <row r="38" spans="1:7">
      <c r="A38" t="s">
        <v>1</v>
      </c>
    </row>
    <row r="39" spans="1:7">
      <c r="A39" t="s">
        <v>30</v>
      </c>
      <c r="B39">
        <v>87</v>
      </c>
      <c r="C39">
        <v>61</v>
      </c>
      <c r="D39">
        <v>86</v>
      </c>
      <c r="E39">
        <v>94</v>
      </c>
      <c r="F39">
        <v>96</v>
      </c>
      <c r="G39">
        <v>97</v>
      </c>
    </row>
    <row r="40" spans="1:7">
      <c r="A40" t="s">
        <v>1</v>
      </c>
    </row>
    <row r="41" spans="1:7">
      <c r="A41" t="s">
        <v>31</v>
      </c>
      <c r="B41" s="2">
        <v>2635472</v>
      </c>
      <c r="C41">
        <v>8.8000000000000007</v>
      </c>
      <c r="D41">
        <v>12.5</v>
      </c>
      <c r="E41">
        <v>16.899999999999999</v>
      </c>
      <c r="F41">
        <v>23.7</v>
      </c>
      <c r="G41">
        <v>38.1</v>
      </c>
    </row>
    <row r="42" spans="1:7">
      <c r="A42" t="s">
        <v>1</v>
      </c>
    </row>
    <row r="43" spans="1:7">
      <c r="A43" t="s">
        <v>32</v>
      </c>
      <c r="B43" s="1">
        <v>353924</v>
      </c>
      <c r="C43">
        <v>11</v>
      </c>
      <c r="D43">
        <v>14.5</v>
      </c>
      <c r="E43">
        <v>18.2</v>
      </c>
      <c r="F43">
        <v>23.8</v>
      </c>
      <c r="G43">
        <v>32.5</v>
      </c>
    </row>
    <row r="44" spans="1:7">
      <c r="A44" t="s">
        <v>33</v>
      </c>
      <c r="B44" s="1">
        <v>216290</v>
      </c>
      <c r="C44">
        <v>13.2</v>
      </c>
      <c r="D44">
        <v>16.8</v>
      </c>
      <c r="E44">
        <v>18.899999999999999</v>
      </c>
      <c r="F44">
        <v>22.9</v>
      </c>
      <c r="G44">
        <v>28.2</v>
      </c>
    </row>
    <row r="45" spans="1:7">
      <c r="A45" t="s">
        <v>34</v>
      </c>
      <c r="B45" s="1">
        <v>34188</v>
      </c>
      <c r="C45">
        <v>12.7</v>
      </c>
      <c r="D45">
        <v>16.3</v>
      </c>
      <c r="E45">
        <v>18.600000000000001</v>
      </c>
      <c r="F45">
        <v>23.2</v>
      </c>
      <c r="G45">
        <v>29.2</v>
      </c>
    </row>
    <row r="46" spans="1:7">
      <c r="A46" t="s">
        <v>35</v>
      </c>
      <c r="B46" s="1">
        <v>12578</v>
      </c>
      <c r="C46">
        <v>13.4</v>
      </c>
      <c r="D46">
        <v>17.600000000000001</v>
      </c>
      <c r="E46">
        <v>19.100000000000001</v>
      </c>
      <c r="F46">
        <v>22.5</v>
      </c>
      <c r="G46">
        <v>27.5</v>
      </c>
    </row>
    <row r="47" spans="1:7">
      <c r="A47" t="s">
        <v>36</v>
      </c>
      <c r="B47" s="1">
        <v>21610</v>
      </c>
      <c r="C47">
        <v>12.3</v>
      </c>
      <c r="D47">
        <v>15.5</v>
      </c>
      <c r="E47">
        <v>18.3</v>
      </c>
      <c r="F47">
        <v>23.6</v>
      </c>
      <c r="G47">
        <v>30.3</v>
      </c>
    </row>
    <row r="48" spans="1:7">
      <c r="A48" t="s">
        <v>37</v>
      </c>
      <c r="B48" s="1">
        <v>56484</v>
      </c>
      <c r="C48">
        <v>14.2</v>
      </c>
      <c r="D48">
        <v>17.7</v>
      </c>
      <c r="E48">
        <v>19.8</v>
      </c>
      <c r="F48">
        <v>21.9</v>
      </c>
      <c r="G48">
        <v>26.4</v>
      </c>
    </row>
    <row r="49" spans="1:7">
      <c r="A49" t="s">
        <v>38</v>
      </c>
      <c r="B49" s="1">
        <v>17629</v>
      </c>
      <c r="C49">
        <v>13.3</v>
      </c>
      <c r="D49">
        <v>17.600000000000001</v>
      </c>
      <c r="E49">
        <v>21.3</v>
      </c>
      <c r="F49">
        <v>22.3</v>
      </c>
      <c r="G49">
        <v>25.5</v>
      </c>
    </row>
    <row r="50" spans="1:7">
      <c r="A50" t="s">
        <v>39</v>
      </c>
      <c r="B50" s="1">
        <v>11985</v>
      </c>
      <c r="C50">
        <v>15.1</v>
      </c>
      <c r="D50">
        <v>19.899999999999999</v>
      </c>
      <c r="E50">
        <v>19.3</v>
      </c>
      <c r="F50">
        <v>21.3</v>
      </c>
      <c r="G50">
        <v>24.4</v>
      </c>
    </row>
    <row r="51" spans="1:7">
      <c r="A51" t="s">
        <v>40</v>
      </c>
      <c r="B51" s="1">
        <v>7643</v>
      </c>
      <c r="C51">
        <v>13.3</v>
      </c>
      <c r="D51">
        <v>16.7</v>
      </c>
      <c r="E51">
        <v>18.899999999999999</v>
      </c>
      <c r="F51">
        <v>23.7</v>
      </c>
      <c r="G51">
        <v>27.4</v>
      </c>
    </row>
    <row r="52" spans="1:7">
      <c r="A52" t="s">
        <v>41</v>
      </c>
      <c r="B52" s="1">
        <v>10021</v>
      </c>
      <c r="C52">
        <v>14.4</v>
      </c>
      <c r="D52">
        <v>15.9</v>
      </c>
      <c r="E52">
        <v>18.899999999999999</v>
      </c>
      <c r="F52">
        <v>21.9</v>
      </c>
      <c r="G52">
        <v>28.9</v>
      </c>
    </row>
    <row r="53" spans="1:7">
      <c r="A53" t="s">
        <v>42</v>
      </c>
      <c r="B53" s="1">
        <v>6839</v>
      </c>
      <c r="C53">
        <v>15.5</v>
      </c>
      <c r="D53">
        <v>16.600000000000001</v>
      </c>
      <c r="E53">
        <v>19.100000000000001</v>
      </c>
      <c r="F53">
        <v>20</v>
      </c>
      <c r="G53">
        <v>28.8</v>
      </c>
    </row>
    <row r="54" spans="1:7">
      <c r="A54" t="s">
        <v>43</v>
      </c>
      <c r="B54" s="1">
        <v>2367</v>
      </c>
      <c r="C54">
        <v>15.7</v>
      </c>
      <c r="D54">
        <v>21.5</v>
      </c>
      <c r="E54">
        <v>20</v>
      </c>
      <c r="F54">
        <v>21.2</v>
      </c>
      <c r="G54">
        <v>21.6</v>
      </c>
    </row>
    <row r="55" spans="1:7">
      <c r="A55" t="s">
        <v>1</v>
      </c>
    </row>
    <row r="56" spans="1:7">
      <c r="A56" t="s">
        <v>44</v>
      </c>
      <c r="B56" s="1">
        <v>23558</v>
      </c>
      <c r="C56">
        <v>12.6</v>
      </c>
      <c r="D56">
        <v>17</v>
      </c>
      <c r="E56">
        <v>18.5</v>
      </c>
      <c r="F56">
        <v>24.4</v>
      </c>
      <c r="G56">
        <v>27.4</v>
      </c>
    </row>
    <row r="57" spans="1:7">
      <c r="A57" t="s">
        <v>45</v>
      </c>
      <c r="B57" s="1">
        <v>10221</v>
      </c>
      <c r="C57">
        <v>13.7</v>
      </c>
      <c r="D57">
        <v>18.100000000000001</v>
      </c>
      <c r="E57">
        <v>19.600000000000001</v>
      </c>
      <c r="F57">
        <v>23.3</v>
      </c>
      <c r="G57">
        <v>25.3</v>
      </c>
    </row>
    <row r="58" spans="1:7">
      <c r="A58" t="s">
        <v>46</v>
      </c>
      <c r="B58" s="1">
        <v>13337</v>
      </c>
      <c r="C58">
        <v>11.6</v>
      </c>
      <c r="D58">
        <v>16.3</v>
      </c>
      <c r="E58">
        <v>17.7</v>
      </c>
      <c r="F58">
        <v>25.3</v>
      </c>
      <c r="G58">
        <v>29.1</v>
      </c>
    </row>
    <row r="59" spans="1:7">
      <c r="A59" t="s">
        <v>47</v>
      </c>
      <c r="B59" s="1">
        <v>35119</v>
      </c>
      <c r="C59">
        <v>13.6</v>
      </c>
      <c r="D59">
        <v>16.899999999999999</v>
      </c>
      <c r="E59">
        <v>18.100000000000001</v>
      </c>
      <c r="F59">
        <v>22.4</v>
      </c>
      <c r="G59">
        <v>29</v>
      </c>
    </row>
    <row r="60" spans="1:7">
      <c r="A60" t="s">
        <v>48</v>
      </c>
      <c r="B60" s="1">
        <v>10895</v>
      </c>
      <c r="C60">
        <v>13</v>
      </c>
      <c r="D60">
        <v>16.600000000000001</v>
      </c>
      <c r="E60">
        <v>18</v>
      </c>
      <c r="F60">
        <v>23</v>
      </c>
      <c r="G60">
        <v>29.4</v>
      </c>
    </row>
    <row r="61" spans="1:7">
      <c r="A61" t="s">
        <v>49</v>
      </c>
      <c r="B61" s="1">
        <v>10401</v>
      </c>
      <c r="C61">
        <v>14.1</v>
      </c>
      <c r="D61">
        <v>18.2</v>
      </c>
      <c r="E61">
        <v>17.899999999999999</v>
      </c>
      <c r="F61">
        <v>20.399999999999999</v>
      </c>
      <c r="G61">
        <v>29.4</v>
      </c>
    </row>
    <row r="62" spans="1:7">
      <c r="A62" t="s">
        <v>50</v>
      </c>
      <c r="B62" s="1">
        <v>7611</v>
      </c>
      <c r="C62">
        <v>12.3</v>
      </c>
      <c r="D62">
        <v>16.100000000000001</v>
      </c>
      <c r="E62">
        <v>18</v>
      </c>
      <c r="F62">
        <v>23.8</v>
      </c>
      <c r="G62">
        <v>29.8</v>
      </c>
    </row>
    <row r="63" spans="1:7">
      <c r="A63" t="s">
        <v>51</v>
      </c>
      <c r="B63" s="1">
        <v>6212</v>
      </c>
      <c r="C63">
        <v>15.4</v>
      </c>
      <c r="D63">
        <v>16.399999999999999</v>
      </c>
      <c r="E63">
        <v>18.600000000000001</v>
      </c>
      <c r="F63">
        <v>23</v>
      </c>
      <c r="G63">
        <v>26.7</v>
      </c>
    </row>
    <row r="64" spans="1:7">
      <c r="A64" t="s">
        <v>1</v>
      </c>
    </row>
    <row r="65" spans="1:7">
      <c r="A65" t="s">
        <v>52</v>
      </c>
      <c r="B65" s="1">
        <v>66941</v>
      </c>
      <c r="C65">
        <v>12.8</v>
      </c>
      <c r="D65">
        <v>16</v>
      </c>
      <c r="E65">
        <v>19</v>
      </c>
      <c r="F65">
        <v>23.2</v>
      </c>
      <c r="G65">
        <v>29</v>
      </c>
    </row>
    <row r="66" spans="1:7">
      <c r="A66" t="s">
        <v>53</v>
      </c>
      <c r="B66" s="1">
        <v>9201</v>
      </c>
      <c r="C66">
        <v>18.399999999999999</v>
      </c>
      <c r="D66">
        <v>15.7</v>
      </c>
      <c r="E66">
        <v>18.3</v>
      </c>
      <c r="F66">
        <v>21.5</v>
      </c>
      <c r="G66">
        <v>26.1</v>
      </c>
    </row>
    <row r="67" spans="1:7">
      <c r="A67" t="s">
        <v>54</v>
      </c>
      <c r="B67" s="1">
        <v>6113</v>
      </c>
      <c r="C67">
        <v>14.5</v>
      </c>
      <c r="D67">
        <v>19.100000000000001</v>
      </c>
      <c r="E67">
        <v>19.5</v>
      </c>
      <c r="F67">
        <v>21.3</v>
      </c>
      <c r="G67">
        <v>25.6</v>
      </c>
    </row>
    <row r="68" spans="1:7">
      <c r="A68" t="s">
        <v>55</v>
      </c>
      <c r="B68" s="1">
        <v>29541</v>
      </c>
      <c r="C68">
        <v>11.7</v>
      </c>
      <c r="D68">
        <v>16</v>
      </c>
      <c r="E68">
        <v>19</v>
      </c>
      <c r="F68">
        <v>24.4</v>
      </c>
      <c r="G68">
        <v>29</v>
      </c>
    </row>
    <row r="69" spans="1:7">
      <c r="A69" t="s">
        <v>56</v>
      </c>
      <c r="B69" s="1">
        <v>17979</v>
      </c>
      <c r="C69">
        <v>12.7</v>
      </c>
      <c r="D69">
        <v>16.399999999999999</v>
      </c>
      <c r="E69">
        <v>19.7</v>
      </c>
      <c r="F69">
        <v>23.2</v>
      </c>
      <c r="G69">
        <v>28</v>
      </c>
    </row>
    <row r="70" spans="1:7">
      <c r="A70" t="s">
        <v>57</v>
      </c>
    </row>
    <row r="71" spans="1:7">
      <c r="A71" t="s">
        <v>58</v>
      </c>
      <c r="B71" s="1">
        <v>4107</v>
      </c>
      <c r="C71">
        <v>5.5</v>
      </c>
      <c r="D71">
        <v>10.5</v>
      </c>
      <c r="E71">
        <v>17</v>
      </c>
      <c r="F71">
        <v>21.5</v>
      </c>
      <c r="G71">
        <v>45.6</v>
      </c>
    </row>
    <row r="72" spans="1:7">
      <c r="A72" t="s">
        <v>59</v>
      </c>
      <c r="B72" s="1">
        <v>137633</v>
      </c>
      <c r="C72">
        <v>7.6</v>
      </c>
      <c r="D72">
        <v>10.9</v>
      </c>
      <c r="E72">
        <v>16.899999999999999</v>
      </c>
      <c r="F72">
        <v>25.3</v>
      </c>
      <c r="G72">
        <v>39.200000000000003</v>
      </c>
    </row>
    <row r="73" spans="1:7">
      <c r="A73" t="s">
        <v>1</v>
      </c>
    </row>
    <row r="74" spans="1:7">
      <c r="A74" t="s">
        <v>60</v>
      </c>
      <c r="B74" s="1">
        <v>22870</v>
      </c>
      <c r="C74">
        <v>9.6</v>
      </c>
      <c r="D74">
        <v>11.8</v>
      </c>
      <c r="E74">
        <v>15.3</v>
      </c>
      <c r="F74">
        <v>24.1</v>
      </c>
      <c r="G74">
        <v>39.200000000000003</v>
      </c>
    </row>
    <row r="75" spans="1:7">
      <c r="A75" t="s">
        <v>1</v>
      </c>
    </row>
    <row r="76" spans="1:7">
      <c r="A76" t="s">
        <v>61</v>
      </c>
      <c r="B76" s="1">
        <v>821993</v>
      </c>
      <c r="C76">
        <v>10.199999999999999</v>
      </c>
      <c r="D76">
        <v>13.7</v>
      </c>
      <c r="E76">
        <v>17</v>
      </c>
      <c r="F76">
        <v>23</v>
      </c>
      <c r="G76">
        <v>36.1</v>
      </c>
    </row>
    <row r="77" spans="1:7">
      <c r="A77" t="s">
        <v>62</v>
      </c>
      <c r="B77" s="1">
        <v>464726</v>
      </c>
      <c r="C77">
        <v>9.8000000000000007</v>
      </c>
      <c r="D77">
        <v>13.7</v>
      </c>
      <c r="E77">
        <v>16.600000000000001</v>
      </c>
      <c r="F77">
        <v>23.3</v>
      </c>
      <c r="G77">
        <v>36.6</v>
      </c>
    </row>
    <row r="78" spans="1:7">
      <c r="A78" t="s">
        <v>63</v>
      </c>
      <c r="B78" s="1">
        <v>284193</v>
      </c>
      <c r="C78">
        <v>5.4</v>
      </c>
      <c r="D78">
        <v>8.3000000000000007</v>
      </c>
      <c r="E78">
        <v>13.6</v>
      </c>
      <c r="F78">
        <v>25.3</v>
      </c>
      <c r="G78">
        <v>47.5</v>
      </c>
    </row>
    <row r="79" spans="1:7">
      <c r="A79" t="s">
        <v>164</v>
      </c>
      <c r="B79" s="1">
        <v>162039</v>
      </c>
      <c r="C79">
        <v>3.3</v>
      </c>
      <c r="D79">
        <v>5.2</v>
      </c>
      <c r="E79">
        <v>11.6</v>
      </c>
      <c r="F79">
        <v>27.4</v>
      </c>
      <c r="G79">
        <v>52.3</v>
      </c>
    </row>
    <row r="80" spans="1:7">
      <c r="A80" t="s">
        <v>65</v>
      </c>
      <c r="B80" s="1">
        <v>68507</v>
      </c>
      <c r="C80">
        <v>7.7</v>
      </c>
      <c r="D80">
        <v>11.1</v>
      </c>
      <c r="E80">
        <v>15.8</v>
      </c>
      <c r="F80">
        <v>22.4</v>
      </c>
      <c r="G80">
        <v>43</v>
      </c>
    </row>
    <row r="81" spans="1:7">
      <c r="A81" t="s">
        <v>66</v>
      </c>
    </row>
    <row r="82" spans="1:7">
      <c r="A82" t="s">
        <v>67</v>
      </c>
      <c r="B82" s="1">
        <v>53647</v>
      </c>
      <c r="C82">
        <v>8.6999999999999993</v>
      </c>
      <c r="D82">
        <v>13.9</v>
      </c>
      <c r="E82">
        <v>16.7</v>
      </c>
      <c r="F82">
        <v>22.3</v>
      </c>
      <c r="G82">
        <v>38.4</v>
      </c>
    </row>
    <row r="83" spans="1:7">
      <c r="A83" t="s">
        <v>68</v>
      </c>
      <c r="B83" s="1">
        <v>148980</v>
      </c>
      <c r="C83">
        <v>19</v>
      </c>
      <c r="D83">
        <v>24.8</v>
      </c>
      <c r="E83">
        <v>23.1</v>
      </c>
      <c r="F83">
        <v>20.399999999999999</v>
      </c>
      <c r="G83">
        <v>12.6</v>
      </c>
    </row>
    <row r="84" spans="1:7">
      <c r="A84" t="s">
        <v>69</v>
      </c>
      <c r="B84" s="1">
        <v>31554</v>
      </c>
      <c r="C84">
        <v>6.4</v>
      </c>
      <c r="D84">
        <v>9.6</v>
      </c>
      <c r="E84">
        <v>13.1</v>
      </c>
      <c r="F84">
        <v>19.3</v>
      </c>
      <c r="G84">
        <v>51.7</v>
      </c>
    </row>
    <row r="85" spans="1:7">
      <c r="A85" t="s">
        <v>1</v>
      </c>
    </row>
    <row r="86" spans="1:7">
      <c r="A86" t="s">
        <v>70</v>
      </c>
      <c r="B86" s="1">
        <v>179013</v>
      </c>
      <c r="C86">
        <v>13.7</v>
      </c>
      <c r="D86">
        <v>16.2</v>
      </c>
      <c r="E86">
        <v>19.399999999999999</v>
      </c>
      <c r="F86">
        <v>22.2</v>
      </c>
      <c r="G86">
        <v>28.5</v>
      </c>
    </row>
    <row r="87" spans="1:7">
      <c r="A87" t="s">
        <v>71</v>
      </c>
      <c r="B87" s="1">
        <v>23605</v>
      </c>
      <c r="C87">
        <v>14.7</v>
      </c>
      <c r="D87">
        <v>16.8</v>
      </c>
      <c r="E87">
        <v>18.399999999999999</v>
      </c>
      <c r="F87">
        <v>20.5</v>
      </c>
      <c r="G87">
        <v>29.6</v>
      </c>
    </row>
    <row r="88" spans="1:7">
      <c r="A88" t="s">
        <v>72</v>
      </c>
      <c r="B88" s="1">
        <v>70151</v>
      </c>
      <c r="C88">
        <v>13.7</v>
      </c>
      <c r="D88">
        <v>16.399999999999999</v>
      </c>
      <c r="E88">
        <v>19.600000000000001</v>
      </c>
      <c r="F88">
        <v>22.4</v>
      </c>
      <c r="G88">
        <v>28</v>
      </c>
    </row>
    <row r="89" spans="1:7">
      <c r="A89" t="s">
        <v>73</v>
      </c>
      <c r="B89" s="1">
        <v>8423</v>
      </c>
      <c r="C89">
        <v>14.1</v>
      </c>
      <c r="D89">
        <v>16.8</v>
      </c>
      <c r="E89">
        <v>19.7</v>
      </c>
      <c r="F89">
        <v>23.7</v>
      </c>
      <c r="G89">
        <v>25.7</v>
      </c>
    </row>
    <row r="90" spans="1:7">
      <c r="A90" t="s">
        <v>165</v>
      </c>
      <c r="B90" s="1">
        <v>56328</v>
      </c>
      <c r="C90">
        <v>13.9</v>
      </c>
      <c r="D90">
        <v>16.2</v>
      </c>
      <c r="E90">
        <v>19.8</v>
      </c>
      <c r="F90">
        <v>22.2</v>
      </c>
      <c r="G90">
        <v>27.8</v>
      </c>
    </row>
    <row r="91" spans="1:7">
      <c r="A91" t="s">
        <v>75</v>
      </c>
      <c r="B91" s="1">
        <v>20505</v>
      </c>
      <c r="C91">
        <v>12</v>
      </c>
      <c r="D91">
        <v>14.9</v>
      </c>
      <c r="E91">
        <v>18.600000000000001</v>
      </c>
      <c r="F91">
        <v>22.7</v>
      </c>
      <c r="G91">
        <v>31.9</v>
      </c>
    </row>
    <row r="92" spans="1:7">
      <c r="A92" t="s">
        <v>76</v>
      </c>
      <c r="B92" s="1">
        <v>39417</v>
      </c>
      <c r="C92">
        <v>7.5</v>
      </c>
      <c r="D92">
        <v>12.1</v>
      </c>
      <c r="E92">
        <v>14.1</v>
      </c>
      <c r="F92">
        <v>21.4</v>
      </c>
      <c r="G92">
        <v>45</v>
      </c>
    </row>
    <row r="93" spans="1:7">
      <c r="A93" t="s">
        <v>77</v>
      </c>
      <c r="B93" s="1">
        <v>19435</v>
      </c>
      <c r="C93">
        <v>6.4</v>
      </c>
      <c r="D93">
        <v>10.3</v>
      </c>
      <c r="E93">
        <v>14.3</v>
      </c>
      <c r="F93">
        <v>24.8</v>
      </c>
      <c r="G93">
        <v>44.2</v>
      </c>
    </row>
    <row r="94" spans="1:7">
      <c r="A94" t="s">
        <v>78</v>
      </c>
      <c r="B94" s="1">
        <v>19982</v>
      </c>
      <c r="C94">
        <v>8.6</v>
      </c>
      <c r="D94">
        <v>13.7</v>
      </c>
      <c r="E94">
        <v>13.9</v>
      </c>
      <c r="F94">
        <v>18</v>
      </c>
      <c r="G94">
        <v>45.7</v>
      </c>
    </row>
    <row r="95" spans="1:7">
      <c r="A95" t="s">
        <v>1</v>
      </c>
    </row>
    <row r="96" spans="1:7">
      <c r="A96" t="s">
        <v>79</v>
      </c>
      <c r="B96" s="1">
        <v>34066</v>
      </c>
      <c r="C96">
        <v>9.9</v>
      </c>
      <c r="D96">
        <v>13.8</v>
      </c>
      <c r="E96">
        <v>17.100000000000001</v>
      </c>
      <c r="F96">
        <v>24.6</v>
      </c>
      <c r="G96">
        <v>34.6</v>
      </c>
    </row>
    <row r="97" spans="1:7">
      <c r="A97" t="s">
        <v>80</v>
      </c>
      <c r="B97" s="1">
        <v>8530</v>
      </c>
      <c r="C97">
        <v>10.6</v>
      </c>
      <c r="D97">
        <v>17.100000000000001</v>
      </c>
      <c r="E97">
        <v>19.100000000000001</v>
      </c>
      <c r="F97">
        <v>23.5</v>
      </c>
      <c r="G97">
        <v>29.7</v>
      </c>
    </row>
    <row r="98" spans="1:7">
      <c r="A98" t="s">
        <v>81</v>
      </c>
      <c r="B98" s="1">
        <v>16372</v>
      </c>
      <c r="C98">
        <v>10</v>
      </c>
      <c r="D98">
        <v>11.9</v>
      </c>
      <c r="E98">
        <v>14.9</v>
      </c>
      <c r="F98">
        <v>26</v>
      </c>
      <c r="G98">
        <v>37.200000000000003</v>
      </c>
    </row>
    <row r="99" spans="1:7">
      <c r="A99" t="s">
        <v>82</v>
      </c>
      <c r="B99" s="1">
        <v>9163</v>
      </c>
      <c r="C99">
        <v>9</v>
      </c>
      <c r="D99">
        <v>14.2</v>
      </c>
      <c r="E99">
        <v>19.3</v>
      </c>
      <c r="F99">
        <v>23</v>
      </c>
      <c r="G99">
        <v>34.5</v>
      </c>
    </row>
    <row r="100" spans="1:7">
      <c r="A100" t="s">
        <v>83</v>
      </c>
      <c r="B100" s="1">
        <v>104770</v>
      </c>
      <c r="C100">
        <v>7.3</v>
      </c>
      <c r="D100">
        <v>9.6999999999999993</v>
      </c>
      <c r="E100">
        <v>15.7</v>
      </c>
      <c r="F100">
        <v>23.2</v>
      </c>
      <c r="G100">
        <v>44</v>
      </c>
    </row>
    <row r="101" spans="1:7">
      <c r="A101" t="s">
        <v>84</v>
      </c>
      <c r="B101" s="1">
        <v>8719</v>
      </c>
      <c r="C101">
        <v>8.6999999999999993</v>
      </c>
      <c r="D101">
        <v>10.7</v>
      </c>
      <c r="E101">
        <v>14.8</v>
      </c>
      <c r="F101">
        <v>23</v>
      </c>
      <c r="G101">
        <v>42.8</v>
      </c>
    </row>
    <row r="102" spans="1:7">
      <c r="A102" t="s">
        <v>85</v>
      </c>
      <c r="B102" s="1">
        <v>26501</v>
      </c>
      <c r="C102">
        <v>8</v>
      </c>
      <c r="D102">
        <v>11</v>
      </c>
      <c r="E102">
        <v>16.100000000000001</v>
      </c>
      <c r="F102">
        <v>21</v>
      </c>
      <c r="G102">
        <v>43.9</v>
      </c>
    </row>
    <row r="103" spans="1:7">
      <c r="A103" t="s">
        <v>86</v>
      </c>
      <c r="B103" s="1">
        <v>6987</v>
      </c>
      <c r="C103">
        <v>3.9</v>
      </c>
      <c r="D103">
        <v>8.3000000000000007</v>
      </c>
      <c r="E103">
        <v>14.8</v>
      </c>
      <c r="F103">
        <v>32.4</v>
      </c>
      <c r="G103">
        <v>40.6</v>
      </c>
    </row>
    <row r="104" spans="1:7">
      <c r="A104" t="s">
        <v>87</v>
      </c>
      <c r="B104" s="1">
        <v>12231</v>
      </c>
      <c r="C104">
        <v>9.9</v>
      </c>
      <c r="D104">
        <v>14.5</v>
      </c>
      <c r="E104">
        <v>19.2</v>
      </c>
      <c r="F104">
        <v>23.3</v>
      </c>
      <c r="G104">
        <v>33</v>
      </c>
    </row>
    <row r="105" spans="1:7">
      <c r="A105" t="s">
        <v>88</v>
      </c>
      <c r="B105" s="1">
        <v>7332</v>
      </c>
      <c r="C105">
        <v>8.6999999999999993</v>
      </c>
      <c r="D105">
        <v>10.7</v>
      </c>
      <c r="E105">
        <v>15.3</v>
      </c>
      <c r="F105">
        <v>21.4</v>
      </c>
      <c r="G105">
        <v>43.9</v>
      </c>
    </row>
    <row r="106" spans="1:7">
      <c r="A106" t="s">
        <v>89</v>
      </c>
      <c r="B106" s="1">
        <v>43000</v>
      </c>
      <c r="C106">
        <v>6.2</v>
      </c>
      <c r="D106">
        <v>7.4</v>
      </c>
      <c r="E106">
        <v>14.8</v>
      </c>
      <c r="F106">
        <v>23.5</v>
      </c>
      <c r="G106">
        <v>48.1</v>
      </c>
    </row>
    <row r="107" spans="1:7">
      <c r="A107" t="s">
        <v>1</v>
      </c>
    </row>
    <row r="108" spans="1:7">
      <c r="A108" t="s">
        <v>90</v>
      </c>
      <c r="B108" s="1">
        <v>137210</v>
      </c>
      <c r="C108">
        <v>10</v>
      </c>
      <c r="D108">
        <v>12.7</v>
      </c>
      <c r="E108">
        <v>17.3</v>
      </c>
      <c r="F108">
        <v>23.7</v>
      </c>
      <c r="G108">
        <v>36.200000000000003</v>
      </c>
    </row>
    <row r="109" spans="1:7">
      <c r="A109" t="s">
        <v>91</v>
      </c>
      <c r="B109" s="1">
        <v>34495</v>
      </c>
      <c r="C109">
        <v>7.7</v>
      </c>
      <c r="D109">
        <v>11.4</v>
      </c>
      <c r="E109">
        <v>16.100000000000001</v>
      </c>
      <c r="F109">
        <v>27.8</v>
      </c>
      <c r="G109">
        <v>36.9</v>
      </c>
    </row>
    <row r="110" spans="1:7">
      <c r="A110" t="s">
        <v>92</v>
      </c>
      <c r="B110" s="1">
        <v>27628</v>
      </c>
      <c r="C110">
        <v>8.1999999999999993</v>
      </c>
      <c r="D110">
        <v>11.7</v>
      </c>
      <c r="E110">
        <v>16</v>
      </c>
      <c r="F110">
        <v>26.1</v>
      </c>
      <c r="G110">
        <v>38</v>
      </c>
    </row>
    <row r="111" spans="1:7">
      <c r="A111" t="s">
        <v>93</v>
      </c>
      <c r="B111" s="1">
        <v>6867</v>
      </c>
      <c r="C111">
        <v>5.9</v>
      </c>
      <c r="D111">
        <v>10.1</v>
      </c>
      <c r="E111">
        <v>16.8</v>
      </c>
      <c r="F111">
        <v>34.6</v>
      </c>
      <c r="G111">
        <v>32.5</v>
      </c>
    </row>
    <row r="112" spans="1:7">
      <c r="A112" t="s">
        <v>94</v>
      </c>
      <c r="B112" s="1">
        <v>53144</v>
      </c>
      <c r="C112">
        <v>10.5</v>
      </c>
      <c r="D112">
        <v>13.2</v>
      </c>
      <c r="E112">
        <v>18.100000000000001</v>
      </c>
      <c r="F112">
        <v>22.8</v>
      </c>
      <c r="G112">
        <v>35.4</v>
      </c>
    </row>
    <row r="113" spans="1:7">
      <c r="A113" t="s">
        <v>95</v>
      </c>
      <c r="B113" s="1">
        <v>45201</v>
      </c>
      <c r="C113">
        <v>11.1</v>
      </c>
      <c r="D113">
        <v>13.4</v>
      </c>
      <c r="E113">
        <v>18.8</v>
      </c>
      <c r="F113">
        <v>21.9</v>
      </c>
      <c r="G113">
        <v>34.9</v>
      </c>
    </row>
    <row r="114" spans="1:7">
      <c r="A114" t="s">
        <v>96</v>
      </c>
      <c r="B114" s="1">
        <v>7942</v>
      </c>
      <c r="C114">
        <v>6.8</v>
      </c>
      <c r="D114">
        <v>12.6</v>
      </c>
      <c r="E114">
        <v>14.2</v>
      </c>
      <c r="F114">
        <v>27.6</v>
      </c>
      <c r="G114">
        <v>38.799999999999997</v>
      </c>
    </row>
    <row r="115" spans="1:7">
      <c r="A115" t="s">
        <v>97</v>
      </c>
      <c r="B115" s="1">
        <v>6722</v>
      </c>
      <c r="C115">
        <v>10.5</v>
      </c>
      <c r="D115">
        <v>15.6</v>
      </c>
      <c r="E115">
        <v>19.2</v>
      </c>
      <c r="F115">
        <v>24</v>
      </c>
      <c r="G115">
        <v>30.7</v>
      </c>
    </row>
    <row r="116" spans="1:7">
      <c r="A116" t="s">
        <v>98</v>
      </c>
      <c r="B116" s="1">
        <v>19859</v>
      </c>
      <c r="C116">
        <v>14.3</v>
      </c>
      <c r="D116">
        <v>15.3</v>
      </c>
      <c r="E116">
        <v>18.5</v>
      </c>
      <c r="F116">
        <v>23.1</v>
      </c>
      <c r="G116">
        <v>28.8</v>
      </c>
    </row>
    <row r="117" spans="1:7">
      <c r="A117" t="s">
        <v>99</v>
      </c>
      <c r="B117" s="1">
        <v>22990</v>
      </c>
      <c r="C117">
        <v>8.4</v>
      </c>
      <c r="D117">
        <v>10.6</v>
      </c>
      <c r="E117">
        <v>15.8</v>
      </c>
      <c r="F117">
        <v>20.2</v>
      </c>
      <c r="G117">
        <v>45</v>
      </c>
    </row>
    <row r="118" spans="1:7">
      <c r="A118" t="s">
        <v>1</v>
      </c>
    </row>
    <row r="119" spans="1:7">
      <c r="A119" t="s">
        <v>100</v>
      </c>
      <c r="B119" s="1">
        <v>470489</v>
      </c>
      <c r="C119">
        <v>7.6</v>
      </c>
      <c r="D119">
        <v>12.3</v>
      </c>
      <c r="E119">
        <v>17.3</v>
      </c>
      <c r="F119">
        <v>25.1</v>
      </c>
      <c r="G119">
        <v>37.799999999999997</v>
      </c>
    </row>
    <row r="120" spans="1:7">
      <c r="A120" t="s">
        <v>101</v>
      </c>
      <c r="B120" s="1">
        <v>198479</v>
      </c>
      <c r="C120">
        <v>7.3</v>
      </c>
      <c r="D120">
        <v>11.9</v>
      </c>
      <c r="E120">
        <v>15.7</v>
      </c>
      <c r="F120">
        <v>25.5</v>
      </c>
      <c r="G120">
        <v>39.5</v>
      </c>
    </row>
    <row r="121" spans="1:7">
      <c r="A121" t="s">
        <v>102</v>
      </c>
      <c r="B121" s="1">
        <v>104443</v>
      </c>
      <c r="C121">
        <v>4.5999999999999996</v>
      </c>
      <c r="D121">
        <v>8.1999999999999993</v>
      </c>
      <c r="E121">
        <v>13.5</v>
      </c>
      <c r="F121">
        <v>25.2</v>
      </c>
      <c r="G121">
        <v>48.5</v>
      </c>
    </row>
    <row r="122" spans="1:7">
      <c r="A122" t="s">
        <v>103</v>
      </c>
      <c r="B122" s="1">
        <v>92226</v>
      </c>
      <c r="C122">
        <v>10.6</v>
      </c>
      <c r="D122">
        <v>16.3</v>
      </c>
      <c r="E122">
        <v>18</v>
      </c>
      <c r="F122">
        <v>25.7</v>
      </c>
      <c r="G122">
        <v>29.5</v>
      </c>
    </row>
    <row r="123" spans="1:7">
      <c r="A123" t="s">
        <v>104</v>
      </c>
      <c r="B123" s="1">
        <v>1810</v>
      </c>
      <c r="C123" t="s">
        <v>400</v>
      </c>
      <c r="D123" t="s">
        <v>401</v>
      </c>
      <c r="E123" t="s">
        <v>402</v>
      </c>
      <c r="F123">
        <v>36.6</v>
      </c>
      <c r="G123">
        <v>25.4</v>
      </c>
    </row>
    <row r="124" spans="1:7">
      <c r="A124" t="s">
        <v>107</v>
      </c>
      <c r="B124" s="1">
        <v>83822</v>
      </c>
      <c r="C124">
        <v>9.1999999999999993</v>
      </c>
      <c r="D124">
        <v>13.9</v>
      </c>
      <c r="E124">
        <v>20.5</v>
      </c>
      <c r="F124">
        <v>25</v>
      </c>
      <c r="G124">
        <v>31.4</v>
      </c>
    </row>
    <row r="125" spans="1:7">
      <c r="A125" t="s">
        <v>108</v>
      </c>
      <c r="B125" s="1">
        <v>160915</v>
      </c>
      <c r="C125">
        <v>7.1</v>
      </c>
      <c r="D125">
        <v>11.9</v>
      </c>
      <c r="E125">
        <v>18</v>
      </c>
      <c r="F125">
        <v>25.2</v>
      </c>
      <c r="G125">
        <v>37.799999999999997</v>
      </c>
    </row>
    <row r="126" spans="1:7">
      <c r="A126" t="s">
        <v>109</v>
      </c>
      <c r="B126" s="1">
        <v>21157</v>
      </c>
      <c r="C126">
        <v>3.5</v>
      </c>
      <c r="D126">
        <v>9.3000000000000007</v>
      </c>
      <c r="E126">
        <v>19.2</v>
      </c>
      <c r="F126">
        <v>30.7</v>
      </c>
      <c r="G126">
        <v>37.299999999999997</v>
      </c>
    </row>
    <row r="127" spans="1:7">
      <c r="A127" t="s">
        <v>110</v>
      </c>
      <c r="B127" s="1">
        <v>54401</v>
      </c>
      <c r="C127">
        <v>8.3000000000000007</v>
      </c>
      <c r="D127">
        <v>12.9</v>
      </c>
      <c r="E127">
        <v>18.3</v>
      </c>
      <c r="F127">
        <v>25.5</v>
      </c>
      <c r="G127">
        <v>34.9</v>
      </c>
    </row>
    <row r="128" spans="1:7">
      <c r="A128" t="s">
        <v>111</v>
      </c>
      <c r="B128" s="1">
        <v>58775</v>
      </c>
      <c r="C128">
        <v>7</v>
      </c>
      <c r="D128">
        <v>13.3</v>
      </c>
      <c r="E128">
        <v>18.8</v>
      </c>
      <c r="F128">
        <v>24.9</v>
      </c>
      <c r="G128">
        <v>36</v>
      </c>
    </row>
    <row r="129" spans="1:7">
      <c r="A129" t="s">
        <v>168</v>
      </c>
    </row>
    <row r="130" spans="1:7">
      <c r="A130" t="s">
        <v>169</v>
      </c>
      <c r="B130" s="1">
        <v>26582</v>
      </c>
      <c r="C130">
        <v>7.4</v>
      </c>
      <c r="D130">
        <v>8.9</v>
      </c>
      <c r="E130">
        <v>14.7</v>
      </c>
      <c r="F130">
        <v>20.8</v>
      </c>
      <c r="G130">
        <v>48.1</v>
      </c>
    </row>
    <row r="131" spans="1:7">
      <c r="A131" t="s">
        <v>113</v>
      </c>
      <c r="B131" s="1">
        <v>27274</v>
      </c>
      <c r="C131">
        <v>7.4</v>
      </c>
      <c r="D131">
        <v>11.5</v>
      </c>
      <c r="E131">
        <v>14.9</v>
      </c>
      <c r="F131">
        <v>20.9</v>
      </c>
      <c r="G131">
        <v>45.2</v>
      </c>
    </row>
    <row r="132" spans="1:7">
      <c r="A132" t="s">
        <v>1</v>
      </c>
    </row>
    <row r="133" spans="1:7">
      <c r="A133" t="s">
        <v>114</v>
      </c>
      <c r="B133" s="1">
        <v>150802</v>
      </c>
      <c r="C133">
        <v>12.2</v>
      </c>
      <c r="D133">
        <v>18.7</v>
      </c>
      <c r="E133">
        <v>19.600000000000001</v>
      </c>
      <c r="F133">
        <v>22.4</v>
      </c>
      <c r="G133">
        <v>27.1</v>
      </c>
    </row>
    <row r="134" spans="1:7">
      <c r="A134" t="s">
        <v>115</v>
      </c>
      <c r="B134" s="1">
        <v>68560</v>
      </c>
      <c r="C134">
        <v>12.3</v>
      </c>
      <c r="D134">
        <v>20</v>
      </c>
      <c r="E134">
        <v>20.8</v>
      </c>
      <c r="F134">
        <v>21.9</v>
      </c>
      <c r="G134">
        <v>25.1</v>
      </c>
    </row>
    <row r="135" spans="1:7">
      <c r="A135" t="s">
        <v>116</v>
      </c>
      <c r="B135" s="1">
        <v>48251</v>
      </c>
      <c r="C135">
        <v>10.1</v>
      </c>
      <c r="D135">
        <v>14.8</v>
      </c>
      <c r="E135">
        <v>19.100000000000001</v>
      </c>
      <c r="F135">
        <v>24.6</v>
      </c>
      <c r="G135">
        <v>31.4</v>
      </c>
    </row>
    <row r="136" spans="1:7">
      <c r="A136" t="s">
        <v>117</v>
      </c>
      <c r="B136" s="1">
        <v>24998</v>
      </c>
      <c r="C136">
        <v>15.6</v>
      </c>
      <c r="D136">
        <v>22</v>
      </c>
      <c r="E136">
        <v>18.899999999999999</v>
      </c>
      <c r="F136">
        <v>19.899999999999999</v>
      </c>
      <c r="G136">
        <v>23.6</v>
      </c>
    </row>
    <row r="137" spans="1:7">
      <c r="A137" t="s">
        <v>118</v>
      </c>
      <c r="B137" s="1">
        <v>8994</v>
      </c>
      <c r="C137">
        <v>12.6</v>
      </c>
      <c r="D137">
        <v>20.7</v>
      </c>
      <c r="E137">
        <v>15.4</v>
      </c>
      <c r="F137">
        <v>21.7</v>
      </c>
      <c r="G137">
        <v>29.6</v>
      </c>
    </row>
    <row r="138" spans="1:7">
      <c r="A138" t="s">
        <v>1</v>
      </c>
    </row>
    <row r="139" spans="1:7">
      <c r="A139" t="s">
        <v>119</v>
      </c>
      <c r="B139" s="1">
        <v>135337</v>
      </c>
      <c r="C139">
        <v>6.8</v>
      </c>
      <c r="D139">
        <v>11.3</v>
      </c>
      <c r="E139">
        <v>15.7</v>
      </c>
      <c r="F139">
        <v>23.7</v>
      </c>
      <c r="G139">
        <v>42.6</v>
      </c>
    </row>
    <row r="140" spans="1:7">
      <c r="A140" t="s">
        <v>120</v>
      </c>
      <c r="B140" s="1">
        <v>35899</v>
      </c>
      <c r="C140">
        <v>5.3</v>
      </c>
      <c r="D140">
        <v>8.3000000000000007</v>
      </c>
      <c r="E140">
        <v>13.4</v>
      </c>
      <c r="F140">
        <v>23.5</v>
      </c>
      <c r="G140">
        <v>49.5</v>
      </c>
    </row>
    <row r="141" spans="1:7">
      <c r="A141" t="s">
        <v>121</v>
      </c>
      <c r="B141" s="1">
        <v>46116</v>
      </c>
      <c r="C141">
        <v>9.4</v>
      </c>
      <c r="D141">
        <v>13.1</v>
      </c>
      <c r="E141">
        <v>18.100000000000001</v>
      </c>
      <c r="F141">
        <v>25.3</v>
      </c>
      <c r="G141">
        <v>34.1</v>
      </c>
    </row>
    <row r="142" spans="1:7">
      <c r="A142" t="s">
        <v>122</v>
      </c>
      <c r="B142" s="1">
        <v>25555</v>
      </c>
      <c r="C142">
        <v>7.6</v>
      </c>
      <c r="D142">
        <v>11</v>
      </c>
      <c r="E142">
        <v>16.899999999999999</v>
      </c>
      <c r="F142">
        <v>26.4</v>
      </c>
      <c r="G142">
        <v>38.1</v>
      </c>
    </row>
    <row r="143" spans="1:7">
      <c r="A143" t="s">
        <v>123</v>
      </c>
    </row>
    <row r="144" spans="1:7">
      <c r="A144" t="s">
        <v>124</v>
      </c>
      <c r="B144" s="1">
        <v>27768</v>
      </c>
      <c r="C144">
        <v>3.5</v>
      </c>
      <c r="D144">
        <v>12.4</v>
      </c>
      <c r="E144">
        <v>13.4</v>
      </c>
      <c r="F144">
        <v>18.8</v>
      </c>
      <c r="G144">
        <v>51.9</v>
      </c>
    </row>
    <row r="145" spans="1:7">
      <c r="A145" t="s">
        <v>1</v>
      </c>
    </row>
    <row r="146" spans="1:7">
      <c r="A146" t="s">
        <v>125</v>
      </c>
      <c r="B146" s="1">
        <v>32351</v>
      </c>
      <c r="C146">
        <v>9.9</v>
      </c>
      <c r="D146">
        <v>14.5</v>
      </c>
      <c r="E146">
        <v>16.7</v>
      </c>
      <c r="F146">
        <v>25</v>
      </c>
      <c r="G146">
        <v>33.9</v>
      </c>
    </row>
    <row r="147" spans="1:7">
      <c r="A147" t="s">
        <v>1</v>
      </c>
    </row>
    <row r="148" spans="1:7">
      <c r="A148" t="s">
        <v>126</v>
      </c>
      <c r="B148" s="1">
        <v>14783</v>
      </c>
      <c r="C148">
        <v>8.1</v>
      </c>
      <c r="D148">
        <v>12.7</v>
      </c>
      <c r="E148">
        <v>17.5</v>
      </c>
      <c r="F148">
        <v>24.6</v>
      </c>
      <c r="G148">
        <v>37.1</v>
      </c>
    </row>
    <row r="149" spans="1:7">
      <c r="A149" t="s">
        <v>1</v>
      </c>
    </row>
    <row r="150" spans="1:7">
      <c r="A150" t="s">
        <v>127</v>
      </c>
      <c r="B150" s="1">
        <v>37334</v>
      </c>
      <c r="C150">
        <v>14.2</v>
      </c>
      <c r="D150">
        <v>11.7</v>
      </c>
      <c r="E150">
        <v>12.6</v>
      </c>
      <c r="F150">
        <v>15.2</v>
      </c>
      <c r="G150">
        <v>46.3</v>
      </c>
    </row>
    <row r="151" spans="1:7">
      <c r="A151" t="s">
        <v>1</v>
      </c>
    </row>
    <row r="152" spans="1:7">
      <c r="A152" t="s">
        <v>128</v>
      </c>
      <c r="B152" s="1">
        <v>23719</v>
      </c>
      <c r="C152">
        <v>14.5</v>
      </c>
      <c r="D152">
        <v>17.399999999999999</v>
      </c>
      <c r="E152">
        <v>23</v>
      </c>
      <c r="F152">
        <v>24.5</v>
      </c>
      <c r="G152">
        <v>20.5</v>
      </c>
    </row>
    <row r="153" spans="1:7">
      <c r="A153" t="s">
        <v>1</v>
      </c>
    </row>
    <row r="154" spans="1:7">
      <c r="A154" t="s">
        <v>129</v>
      </c>
      <c r="B154" s="1">
        <v>63926</v>
      </c>
      <c r="C154">
        <v>10.1</v>
      </c>
      <c r="D154">
        <v>10.9</v>
      </c>
      <c r="E154">
        <v>18.100000000000001</v>
      </c>
      <c r="F154">
        <v>25.1</v>
      </c>
      <c r="G154">
        <v>35.799999999999997</v>
      </c>
    </row>
    <row r="155" spans="1:7">
      <c r="A155" t="s">
        <v>1</v>
      </c>
    </row>
    <row r="156" spans="1:7">
      <c r="A156" t="s">
        <v>130</v>
      </c>
      <c r="B156" s="1">
        <v>90120</v>
      </c>
      <c r="C156">
        <v>5.8</v>
      </c>
      <c r="D156">
        <v>8.6</v>
      </c>
      <c r="E156">
        <v>17.100000000000001</v>
      </c>
      <c r="F156">
        <v>20</v>
      </c>
      <c r="G156">
        <v>48.5</v>
      </c>
    </row>
    <row r="157" spans="1:7">
      <c r="A157" t="s">
        <v>1</v>
      </c>
    </row>
    <row r="158" spans="1:7">
      <c r="A158" t="s">
        <v>131</v>
      </c>
      <c r="B158" s="1">
        <v>280612</v>
      </c>
      <c r="C158">
        <v>1.9</v>
      </c>
      <c r="D158">
        <v>5.3</v>
      </c>
      <c r="E158">
        <v>13.1</v>
      </c>
      <c r="F158">
        <v>25.7</v>
      </c>
      <c r="G158">
        <v>54</v>
      </c>
    </row>
    <row r="159" spans="1:7">
      <c r="A159" t="s">
        <v>132</v>
      </c>
      <c r="B159" s="1">
        <v>33408</v>
      </c>
      <c r="C159">
        <v>6.2</v>
      </c>
      <c r="D159">
        <v>7.8</v>
      </c>
      <c r="E159">
        <v>14.4</v>
      </c>
      <c r="F159">
        <v>21.5</v>
      </c>
      <c r="G159">
        <v>50.1</v>
      </c>
    </row>
    <row r="160" spans="1:7">
      <c r="A160" t="s">
        <v>133</v>
      </c>
      <c r="B160" s="1">
        <v>247204</v>
      </c>
      <c r="C160">
        <v>1.3</v>
      </c>
      <c r="D160">
        <v>5</v>
      </c>
      <c r="E160">
        <v>12.9</v>
      </c>
      <c r="F160">
        <v>26.2</v>
      </c>
      <c r="G160">
        <v>54.5</v>
      </c>
    </row>
    <row r="161" spans="1:7">
      <c r="A161" t="s">
        <v>1</v>
      </c>
    </row>
    <row r="162" spans="1:7">
      <c r="A162" t="s">
        <v>134</v>
      </c>
    </row>
    <row r="163" spans="1:7">
      <c r="A163" t="s">
        <v>1</v>
      </c>
    </row>
    <row r="164" spans="1:7">
      <c r="A164" t="s">
        <v>135</v>
      </c>
      <c r="B164" s="1">
        <v>2991242</v>
      </c>
      <c r="C164">
        <v>3.7</v>
      </c>
      <c r="D164">
        <v>8.6</v>
      </c>
      <c r="E164">
        <v>14.9</v>
      </c>
      <c r="F164">
        <v>24</v>
      </c>
      <c r="G164">
        <v>48.7</v>
      </c>
    </row>
    <row r="165" spans="1:7">
      <c r="A165" t="s">
        <v>136</v>
      </c>
      <c r="B165" s="1">
        <v>2272891</v>
      </c>
      <c r="C165">
        <v>1.4</v>
      </c>
      <c r="D165">
        <v>5.4</v>
      </c>
      <c r="E165">
        <v>13.6</v>
      </c>
      <c r="F165">
        <v>26.1</v>
      </c>
      <c r="G165">
        <v>53.5</v>
      </c>
    </row>
    <row r="166" spans="1:7">
      <c r="A166" t="s">
        <v>137</v>
      </c>
      <c r="B166" s="1">
        <v>181748</v>
      </c>
      <c r="C166">
        <v>0.1</v>
      </c>
      <c r="D166">
        <v>4.5</v>
      </c>
      <c r="E166">
        <v>10.9</v>
      </c>
      <c r="F166">
        <v>18.8</v>
      </c>
      <c r="G166">
        <v>65.599999999999994</v>
      </c>
    </row>
    <row r="167" spans="1:7">
      <c r="A167" t="s">
        <v>138</v>
      </c>
    </row>
    <row r="168" spans="1:7">
      <c r="A168" t="s">
        <v>139</v>
      </c>
      <c r="B168" s="1">
        <v>346034</v>
      </c>
      <c r="C168">
        <v>14.3</v>
      </c>
      <c r="D168">
        <v>27.6</v>
      </c>
      <c r="E168">
        <v>24.5</v>
      </c>
      <c r="F168">
        <v>16.600000000000001</v>
      </c>
      <c r="G168">
        <v>17</v>
      </c>
    </row>
    <row r="169" spans="1:7">
      <c r="A169" t="s">
        <v>140</v>
      </c>
    </row>
    <row r="170" spans="1:7">
      <c r="A170" t="s">
        <v>141</v>
      </c>
      <c r="B170" s="1">
        <v>88307</v>
      </c>
      <c r="C170">
        <v>1.7</v>
      </c>
      <c r="D170">
        <v>7.5</v>
      </c>
      <c r="E170">
        <v>14.2</v>
      </c>
      <c r="F170">
        <v>21.5</v>
      </c>
      <c r="G170">
        <v>55.2</v>
      </c>
    </row>
    <row r="171" spans="1:7">
      <c r="A171" t="s">
        <v>142</v>
      </c>
    </row>
    <row r="172" spans="1:7">
      <c r="A172" t="s">
        <v>143</v>
      </c>
      <c r="B172" s="1">
        <v>26534</v>
      </c>
      <c r="C172">
        <v>10.1</v>
      </c>
      <c r="D172">
        <v>19</v>
      </c>
      <c r="E172">
        <v>25.7</v>
      </c>
      <c r="F172">
        <v>24.7</v>
      </c>
      <c r="G172">
        <v>20.5</v>
      </c>
    </row>
    <row r="173" spans="1:7">
      <c r="A173" t="s">
        <v>144</v>
      </c>
    </row>
    <row r="174" spans="1:7">
      <c r="A174" t="s">
        <v>145</v>
      </c>
      <c r="B174" s="1">
        <v>40166</v>
      </c>
      <c r="C174">
        <v>48.7</v>
      </c>
      <c r="D174">
        <v>30.9</v>
      </c>
      <c r="E174">
        <v>13.4</v>
      </c>
      <c r="F174">
        <v>4.7</v>
      </c>
      <c r="G174">
        <v>2.2999999999999998</v>
      </c>
    </row>
    <row r="175" spans="1:7">
      <c r="A175" t="s">
        <v>146</v>
      </c>
      <c r="B175" s="1">
        <v>24195</v>
      </c>
      <c r="C175">
        <v>14</v>
      </c>
      <c r="D175">
        <v>22.7</v>
      </c>
      <c r="E175">
        <v>22.6</v>
      </c>
      <c r="F175">
        <v>19.100000000000001</v>
      </c>
      <c r="G175">
        <v>21.5</v>
      </c>
    </row>
    <row r="176" spans="1:7">
      <c r="A176" t="s">
        <v>147</v>
      </c>
      <c r="B176" s="1">
        <v>11368</v>
      </c>
      <c r="C176">
        <v>13.6</v>
      </c>
      <c r="D176">
        <v>20.7</v>
      </c>
      <c r="E176">
        <v>20.6</v>
      </c>
      <c r="F176">
        <v>16.600000000000001</v>
      </c>
      <c r="G176">
        <v>28.7</v>
      </c>
    </row>
    <row r="177" spans="1:7">
      <c r="A177" t="s">
        <v>1</v>
      </c>
    </row>
    <row r="178" spans="1:7">
      <c r="A178" t="s">
        <v>148</v>
      </c>
      <c r="B178" s="1">
        <v>255461</v>
      </c>
      <c r="C178">
        <v>0.7</v>
      </c>
      <c r="D178">
        <v>3.1</v>
      </c>
      <c r="E178">
        <v>11.7</v>
      </c>
      <c r="F178">
        <v>23.5</v>
      </c>
      <c r="G178">
        <v>60.9</v>
      </c>
    </row>
    <row r="179" spans="1:7">
      <c r="A179" t="s">
        <v>149</v>
      </c>
      <c r="B179" s="1">
        <v>190165</v>
      </c>
      <c r="C179">
        <v>0.3</v>
      </c>
      <c r="D179">
        <v>2.5</v>
      </c>
      <c r="E179">
        <v>11.5</v>
      </c>
      <c r="F179">
        <v>23</v>
      </c>
      <c r="G179">
        <v>62.7</v>
      </c>
    </row>
    <row r="180" spans="1:7">
      <c r="A180" t="s">
        <v>150</v>
      </c>
      <c r="B180" s="1">
        <v>51553</v>
      </c>
      <c r="C180">
        <v>0.6</v>
      </c>
      <c r="D180">
        <v>3.4</v>
      </c>
      <c r="E180">
        <v>11.9</v>
      </c>
      <c r="F180">
        <v>24.8</v>
      </c>
      <c r="G180">
        <v>59.4</v>
      </c>
    </row>
    <row r="181" spans="1:7">
      <c r="A181" t="s">
        <v>151</v>
      </c>
      <c r="B181" s="1">
        <v>13743</v>
      </c>
      <c r="C181">
        <v>7.3</v>
      </c>
      <c r="D181">
        <v>10.199999999999999</v>
      </c>
      <c r="E181">
        <v>14.9</v>
      </c>
      <c r="F181">
        <v>25.8</v>
      </c>
      <c r="G181">
        <v>41.8</v>
      </c>
    </row>
    <row r="182" spans="1:7">
      <c r="A182" t="s">
        <v>1</v>
      </c>
    </row>
    <row r="183" spans="1:7">
      <c r="A183" t="s">
        <v>152</v>
      </c>
      <c r="B183" s="1">
        <v>2735781</v>
      </c>
      <c r="C183">
        <v>3.9</v>
      </c>
      <c r="D183">
        <v>9.1999999999999993</v>
      </c>
      <c r="E183">
        <v>15.2</v>
      </c>
      <c r="F183">
        <v>24.1</v>
      </c>
      <c r="G183">
        <v>47.6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workbookViewId="0">
      <selection activeCell="K1" activeCellId="4" sqref="C1:C1048576 E1:E1048576 G1:G1048576 I1:I1048576 K1:K1048576"/>
    </sheetView>
  </sheetViews>
  <sheetFormatPr baseColWidth="10" defaultRowHeight="15" x14ac:dyDescent="0"/>
  <sheetData>
    <row r="1" spans="1:7">
      <c r="A1" t="s">
        <v>0</v>
      </c>
      <c r="B1" s="1">
        <v>85994</v>
      </c>
      <c r="C1" s="1">
        <v>17147</v>
      </c>
      <c r="D1" s="1">
        <v>17222</v>
      </c>
      <c r="E1" s="1">
        <v>17186</v>
      </c>
      <c r="F1" s="1">
        <v>17193</v>
      </c>
      <c r="G1" s="1">
        <v>17246</v>
      </c>
    </row>
    <row r="2" spans="1:7">
      <c r="A2" t="s">
        <v>2</v>
      </c>
      <c r="B2">
        <v>100</v>
      </c>
      <c r="C2">
        <v>19.899999999999999</v>
      </c>
      <c r="D2">
        <v>20</v>
      </c>
      <c r="E2">
        <v>20</v>
      </c>
      <c r="F2">
        <v>20</v>
      </c>
      <c r="G2">
        <v>20.100000000000001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36838</v>
      </c>
      <c r="C6" s="2">
        <v>6748</v>
      </c>
      <c r="D6" s="2">
        <v>15906</v>
      </c>
      <c r="E6" s="2">
        <v>27511</v>
      </c>
      <c r="F6" s="2">
        <v>43421</v>
      </c>
      <c r="G6" s="2">
        <v>90390</v>
      </c>
    </row>
    <row r="7" spans="1:7">
      <c r="A7" t="s">
        <v>5</v>
      </c>
      <c r="B7" s="1">
        <v>33755</v>
      </c>
      <c r="C7" s="1">
        <v>6612</v>
      </c>
      <c r="D7" s="1">
        <v>15324</v>
      </c>
      <c r="E7" s="1">
        <v>25552</v>
      </c>
      <c r="F7" s="1">
        <v>39772</v>
      </c>
      <c r="G7" s="1">
        <v>81325</v>
      </c>
    </row>
    <row r="8" spans="1:7">
      <c r="A8" t="s">
        <v>7</v>
      </c>
      <c r="B8">
        <v>47.7</v>
      </c>
      <c r="C8">
        <v>51.8</v>
      </c>
      <c r="D8">
        <v>51.1</v>
      </c>
      <c r="E8">
        <v>45.1</v>
      </c>
      <c r="F8">
        <v>44.7</v>
      </c>
      <c r="G8">
        <v>45.7</v>
      </c>
    </row>
    <row r="9" spans="1:7">
      <c r="A9" t="s">
        <v>1</v>
      </c>
    </row>
    <row r="10" spans="1:7">
      <c r="A10" t="s">
        <v>8</v>
      </c>
    </row>
    <row r="11" spans="1:7">
      <c r="A11" t="s">
        <v>161</v>
      </c>
      <c r="B11">
        <v>2.5</v>
      </c>
      <c r="C11">
        <v>1.8</v>
      </c>
      <c r="D11">
        <v>2.2999999999999998</v>
      </c>
      <c r="E11">
        <v>2.5</v>
      </c>
      <c r="F11">
        <v>2.9</v>
      </c>
      <c r="G11">
        <v>3.1</v>
      </c>
    </row>
    <row r="12" spans="1:7">
      <c r="A12" t="s">
        <v>11</v>
      </c>
      <c r="B12">
        <v>0.7</v>
      </c>
      <c r="C12">
        <v>0.5</v>
      </c>
      <c r="D12">
        <v>0.6</v>
      </c>
      <c r="E12">
        <v>0.7</v>
      </c>
      <c r="F12">
        <v>0.9</v>
      </c>
      <c r="G12">
        <v>0.9</v>
      </c>
    </row>
    <row r="13" spans="1:7">
      <c r="A13" t="s">
        <v>12</v>
      </c>
      <c r="B13">
        <v>0.3</v>
      </c>
      <c r="C13">
        <v>0.4</v>
      </c>
      <c r="D13">
        <v>0.5</v>
      </c>
      <c r="E13">
        <v>0.3</v>
      </c>
      <c r="F13">
        <v>0.2</v>
      </c>
      <c r="G13">
        <v>0.1</v>
      </c>
    </row>
    <row r="14" spans="1:7">
      <c r="A14" t="s">
        <v>9</v>
      </c>
      <c r="B14">
        <v>1.3</v>
      </c>
      <c r="C14">
        <v>0.6</v>
      </c>
      <c r="D14">
        <v>0.9</v>
      </c>
      <c r="E14">
        <v>1.3</v>
      </c>
      <c r="F14">
        <v>1.7</v>
      </c>
      <c r="G14">
        <v>2</v>
      </c>
    </row>
    <row r="15" spans="1:7">
      <c r="A15" t="s">
        <v>10</v>
      </c>
      <c r="B15">
        <v>2</v>
      </c>
      <c r="C15">
        <v>0.9</v>
      </c>
      <c r="D15">
        <v>1.5</v>
      </c>
      <c r="E15">
        <v>2</v>
      </c>
      <c r="F15">
        <v>2.5</v>
      </c>
      <c r="G15">
        <v>2.8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63</v>
      </c>
      <c r="C20">
        <v>39</v>
      </c>
      <c r="D20">
        <v>55</v>
      </c>
      <c r="E20">
        <v>65</v>
      </c>
      <c r="F20">
        <v>75</v>
      </c>
      <c r="G20">
        <v>81</v>
      </c>
    </row>
    <row r="21" spans="1:7">
      <c r="A21" t="s">
        <v>16</v>
      </c>
      <c r="B21">
        <v>37</v>
      </c>
      <c r="C21">
        <v>61</v>
      </c>
      <c r="D21">
        <v>45</v>
      </c>
      <c r="E21">
        <v>35</v>
      </c>
      <c r="F21">
        <v>25</v>
      </c>
      <c r="G21">
        <v>19</v>
      </c>
    </row>
    <row r="22" spans="1:7">
      <c r="A22" t="s">
        <v>1</v>
      </c>
    </row>
    <row r="23" spans="1:7">
      <c r="A23" t="s">
        <v>17</v>
      </c>
    </row>
    <row r="24" spans="1:7">
      <c r="A24" t="s">
        <v>399</v>
      </c>
      <c r="B24">
        <v>63</v>
      </c>
      <c r="C24">
        <v>41</v>
      </c>
      <c r="D24">
        <v>53</v>
      </c>
      <c r="E24">
        <v>59</v>
      </c>
      <c r="F24">
        <v>74</v>
      </c>
      <c r="G24">
        <v>87</v>
      </c>
    </row>
    <row r="25" spans="1:7">
      <c r="A25" t="s">
        <v>162</v>
      </c>
      <c r="B25">
        <v>37</v>
      </c>
      <c r="C25">
        <v>11</v>
      </c>
      <c r="D25">
        <v>17</v>
      </c>
      <c r="E25">
        <v>34</v>
      </c>
      <c r="F25">
        <v>53</v>
      </c>
      <c r="G25">
        <v>70</v>
      </c>
    </row>
    <row r="26" spans="1:7">
      <c r="A26" t="s">
        <v>163</v>
      </c>
      <c r="B26">
        <v>26</v>
      </c>
      <c r="C26">
        <v>30</v>
      </c>
      <c r="D26">
        <v>36</v>
      </c>
      <c r="E26">
        <v>25</v>
      </c>
      <c r="F26">
        <v>22</v>
      </c>
      <c r="G26">
        <v>17</v>
      </c>
    </row>
    <row r="27" spans="1:7">
      <c r="A27" t="s">
        <v>21</v>
      </c>
      <c r="B27">
        <v>37</v>
      </c>
      <c r="C27">
        <v>59</v>
      </c>
      <c r="D27">
        <v>47</v>
      </c>
      <c r="E27">
        <v>41</v>
      </c>
      <c r="F27">
        <v>26</v>
      </c>
      <c r="G27">
        <v>13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18</v>
      </c>
      <c r="D30">
        <v>12</v>
      </c>
      <c r="E30">
        <v>10</v>
      </c>
      <c r="F30">
        <v>8</v>
      </c>
      <c r="G30">
        <v>5</v>
      </c>
    </row>
    <row r="31" spans="1:7">
      <c r="A31" t="s">
        <v>24</v>
      </c>
      <c r="B31">
        <v>89</v>
      </c>
      <c r="C31">
        <v>82</v>
      </c>
      <c r="D31">
        <v>88</v>
      </c>
      <c r="E31">
        <v>90</v>
      </c>
      <c r="F31">
        <v>92</v>
      </c>
      <c r="G31">
        <v>95</v>
      </c>
    </row>
    <row r="32" spans="1:7">
      <c r="A32" t="s">
        <v>1</v>
      </c>
    </row>
    <row r="33" spans="1:7">
      <c r="A33" t="s">
        <v>25</v>
      </c>
    </row>
    <row r="34" spans="1:7">
      <c r="A34" t="s">
        <v>26</v>
      </c>
      <c r="B34">
        <v>9</v>
      </c>
      <c r="C34">
        <v>19</v>
      </c>
      <c r="D34">
        <v>12</v>
      </c>
      <c r="E34">
        <v>6</v>
      </c>
      <c r="F34">
        <v>4</v>
      </c>
      <c r="G34">
        <v>1</v>
      </c>
    </row>
    <row r="35" spans="1:7">
      <c r="A35" t="s">
        <v>27</v>
      </c>
      <c r="B35">
        <v>43</v>
      </c>
      <c r="C35">
        <v>48</v>
      </c>
      <c r="D35">
        <v>53</v>
      </c>
      <c r="E35">
        <v>48</v>
      </c>
      <c r="F35">
        <v>39</v>
      </c>
      <c r="G35">
        <v>26</v>
      </c>
    </row>
    <row r="36" spans="1:7">
      <c r="A36" t="s">
        <v>28</v>
      </c>
      <c r="B36">
        <v>48</v>
      </c>
      <c r="C36">
        <v>32</v>
      </c>
      <c r="D36">
        <v>35</v>
      </c>
      <c r="E36">
        <v>46</v>
      </c>
      <c r="F36">
        <v>57</v>
      </c>
      <c r="G36">
        <v>73</v>
      </c>
    </row>
    <row r="37" spans="1:7">
      <c r="A37" t="s">
        <v>29</v>
      </c>
      <c r="B37">
        <v>-2</v>
      </c>
      <c r="C37">
        <v>1</v>
      </c>
      <c r="D37">
        <v>-2</v>
      </c>
      <c r="E37">
        <v>-2</v>
      </c>
      <c r="F37">
        <v>-2</v>
      </c>
      <c r="G37">
        <v>-3</v>
      </c>
    </row>
    <row r="38" spans="1:7">
      <c r="A38" t="s">
        <v>1</v>
      </c>
    </row>
    <row r="39" spans="1:7">
      <c r="A39" t="s">
        <v>30</v>
      </c>
      <c r="B39">
        <v>87</v>
      </c>
      <c r="C39">
        <v>61</v>
      </c>
      <c r="D39">
        <v>84</v>
      </c>
      <c r="E39">
        <v>94</v>
      </c>
      <c r="F39">
        <v>96</v>
      </c>
      <c r="G39">
        <v>97</v>
      </c>
    </row>
    <row r="40" spans="1:7">
      <c r="A40" t="s">
        <v>1</v>
      </c>
    </row>
    <row r="41" spans="1:7">
      <c r="A41" t="s">
        <v>31</v>
      </c>
      <c r="B41" s="2">
        <v>2767120</v>
      </c>
      <c r="C41">
        <v>8.5</v>
      </c>
      <c r="D41">
        <v>12.7</v>
      </c>
      <c r="E41">
        <v>17.5</v>
      </c>
      <c r="F41">
        <v>23.9</v>
      </c>
      <c r="G41">
        <v>37.4</v>
      </c>
    </row>
    <row r="42" spans="1:7">
      <c r="A42" t="s">
        <v>1</v>
      </c>
    </row>
    <row r="43" spans="1:7">
      <c r="A43" t="s">
        <v>32</v>
      </c>
      <c r="B43" s="1">
        <v>361440</v>
      </c>
      <c r="C43">
        <v>10.9</v>
      </c>
      <c r="D43">
        <v>14.8</v>
      </c>
      <c r="E43">
        <v>18</v>
      </c>
      <c r="F43">
        <v>23.6</v>
      </c>
      <c r="G43">
        <v>32.700000000000003</v>
      </c>
    </row>
    <row r="44" spans="1:7">
      <c r="A44" t="s">
        <v>33</v>
      </c>
      <c r="B44" s="1">
        <v>219165</v>
      </c>
      <c r="C44">
        <v>13.2</v>
      </c>
      <c r="D44">
        <v>16.8</v>
      </c>
      <c r="E44">
        <v>19.2</v>
      </c>
      <c r="F44">
        <v>22.8</v>
      </c>
      <c r="G44">
        <v>27.9</v>
      </c>
    </row>
    <row r="45" spans="1:7">
      <c r="A45" t="s">
        <v>34</v>
      </c>
      <c r="B45" s="1">
        <v>34782</v>
      </c>
      <c r="C45">
        <v>12.4</v>
      </c>
      <c r="D45">
        <v>17.600000000000001</v>
      </c>
      <c r="E45">
        <v>18.2</v>
      </c>
      <c r="F45">
        <v>23</v>
      </c>
      <c r="G45">
        <v>28.8</v>
      </c>
    </row>
    <row r="46" spans="1:7">
      <c r="A46" t="s">
        <v>35</v>
      </c>
      <c r="B46" s="1">
        <v>13216</v>
      </c>
      <c r="C46">
        <v>13.3</v>
      </c>
      <c r="D46">
        <v>18.100000000000001</v>
      </c>
      <c r="E46">
        <v>18</v>
      </c>
      <c r="F46">
        <v>23</v>
      </c>
      <c r="G46">
        <v>27.6</v>
      </c>
    </row>
    <row r="47" spans="1:7">
      <c r="A47" t="s">
        <v>36</v>
      </c>
      <c r="B47" s="1">
        <v>21567</v>
      </c>
      <c r="C47">
        <v>11.8</v>
      </c>
      <c r="D47">
        <v>17.3</v>
      </c>
      <c r="E47">
        <v>18.3</v>
      </c>
      <c r="F47">
        <v>23.1</v>
      </c>
      <c r="G47">
        <v>29.6</v>
      </c>
    </row>
    <row r="48" spans="1:7">
      <c r="A48" t="s">
        <v>37</v>
      </c>
      <c r="B48" s="1">
        <v>57703</v>
      </c>
      <c r="C48">
        <v>14.9</v>
      </c>
      <c r="D48">
        <v>17.5</v>
      </c>
      <c r="E48">
        <v>20.3</v>
      </c>
      <c r="F48">
        <v>22</v>
      </c>
      <c r="G48">
        <v>25.3</v>
      </c>
    </row>
    <row r="49" spans="1:7">
      <c r="A49" t="s">
        <v>38</v>
      </c>
      <c r="B49" s="1">
        <v>17949</v>
      </c>
      <c r="C49">
        <v>13.9</v>
      </c>
      <c r="D49">
        <v>17.899999999999999</v>
      </c>
      <c r="E49">
        <v>19.7</v>
      </c>
      <c r="F49">
        <v>23.4</v>
      </c>
      <c r="G49">
        <v>25.1</v>
      </c>
    </row>
    <row r="50" spans="1:7">
      <c r="A50" t="s">
        <v>39</v>
      </c>
      <c r="B50" s="1">
        <v>12244</v>
      </c>
      <c r="C50">
        <v>17.399999999999999</v>
      </c>
      <c r="D50">
        <v>17.8</v>
      </c>
      <c r="E50">
        <v>22</v>
      </c>
      <c r="F50">
        <v>20.2</v>
      </c>
      <c r="G50">
        <v>22.6</v>
      </c>
    </row>
    <row r="51" spans="1:7">
      <c r="A51" t="s">
        <v>40</v>
      </c>
      <c r="B51" s="1">
        <v>7468</v>
      </c>
      <c r="C51">
        <v>13.2</v>
      </c>
      <c r="D51">
        <v>18.7</v>
      </c>
      <c r="E51">
        <v>21.1</v>
      </c>
      <c r="F51">
        <v>21.8</v>
      </c>
      <c r="G51">
        <v>25.1</v>
      </c>
    </row>
    <row r="52" spans="1:7">
      <c r="A52" t="s">
        <v>41</v>
      </c>
      <c r="B52" s="1">
        <v>10713</v>
      </c>
      <c r="C52">
        <v>15</v>
      </c>
      <c r="D52">
        <v>16.399999999999999</v>
      </c>
      <c r="E52">
        <v>19.5</v>
      </c>
      <c r="F52">
        <v>22.3</v>
      </c>
      <c r="G52">
        <v>26.7</v>
      </c>
    </row>
    <row r="53" spans="1:7">
      <c r="A53" t="s">
        <v>42</v>
      </c>
      <c r="B53" s="1">
        <v>6898</v>
      </c>
      <c r="C53">
        <v>13.5</v>
      </c>
      <c r="D53">
        <v>15.2</v>
      </c>
      <c r="E53">
        <v>19.3</v>
      </c>
      <c r="F53">
        <v>21.9</v>
      </c>
      <c r="G53">
        <v>30.1</v>
      </c>
    </row>
    <row r="54" spans="1:7">
      <c r="A54" t="s">
        <v>43</v>
      </c>
      <c r="B54" s="1">
        <v>2432</v>
      </c>
      <c r="C54">
        <v>17.600000000000001</v>
      </c>
      <c r="D54">
        <v>21</v>
      </c>
      <c r="E54">
        <v>19.399999999999999</v>
      </c>
      <c r="F54">
        <v>20.8</v>
      </c>
      <c r="G54">
        <v>21.1</v>
      </c>
    </row>
    <row r="55" spans="1:7">
      <c r="A55" t="s">
        <v>1</v>
      </c>
    </row>
    <row r="56" spans="1:7">
      <c r="A56" t="s">
        <v>44</v>
      </c>
      <c r="B56" s="1">
        <v>23581</v>
      </c>
      <c r="C56">
        <v>14.1</v>
      </c>
      <c r="D56">
        <v>16.899999999999999</v>
      </c>
      <c r="E56">
        <v>18.600000000000001</v>
      </c>
      <c r="F56">
        <v>22.4</v>
      </c>
      <c r="G56">
        <v>28.1</v>
      </c>
    </row>
    <row r="57" spans="1:7">
      <c r="A57" t="s">
        <v>45</v>
      </c>
      <c r="B57" s="1">
        <v>10449</v>
      </c>
      <c r="C57">
        <v>15.6</v>
      </c>
      <c r="D57">
        <v>17.5</v>
      </c>
      <c r="E57">
        <v>19.7</v>
      </c>
      <c r="F57">
        <v>22.5</v>
      </c>
      <c r="G57">
        <v>24.7</v>
      </c>
    </row>
    <row r="58" spans="1:7">
      <c r="A58" t="s">
        <v>46</v>
      </c>
      <c r="B58" s="1">
        <v>13132</v>
      </c>
      <c r="C58">
        <v>13</v>
      </c>
      <c r="D58">
        <v>16.3</v>
      </c>
      <c r="E58">
        <v>17.7</v>
      </c>
      <c r="F58">
        <v>22.3</v>
      </c>
      <c r="G58">
        <v>30.8</v>
      </c>
    </row>
    <row r="59" spans="1:7">
      <c r="A59" t="s">
        <v>47</v>
      </c>
      <c r="B59" s="1">
        <v>35316</v>
      </c>
      <c r="C59">
        <v>13.4</v>
      </c>
      <c r="D59">
        <v>16.600000000000001</v>
      </c>
      <c r="E59">
        <v>18.8</v>
      </c>
      <c r="F59">
        <v>22.1</v>
      </c>
      <c r="G59">
        <v>29.1</v>
      </c>
    </row>
    <row r="60" spans="1:7">
      <c r="A60" t="s">
        <v>48</v>
      </c>
      <c r="B60" s="1">
        <v>10697</v>
      </c>
      <c r="C60">
        <v>14</v>
      </c>
      <c r="D60">
        <v>16.3</v>
      </c>
      <c r="E60">
        <v>18.100000000000001</v>
      </c>
      <c r="F60">
        <v>21.5</v>
      </c>
      <c r="G60">
        <v>30</v>
      </c>
    </row>
    <row r="61" spans="1:7">
      <c r="A61" t="s">
        <v>49</v>
      </c>
      <c r="B61" s="1">
        <v>11003</v>
      </c>
      <c r="C61">
        <v>13.5</v>
      </c>
      <c r="D61">
        <v>16.399999999999999</v>
      </c>
      <c r="E61">
        <v>18.899999999999999</v>
      </c>
      <c r="F61">
        <v>22.4</v>
      </c>
      <c r="G61">
        <v>28.8</v>
      </c>
    </row>
    <row r="62" spans="1:7">
      <c r="A62" t="s">
        <v>50</v>
      </c>
      <c r="B62" s="1">
        <v>7546</v>
      </c>
      <c r="C62">
        <v>13</v>
      </c>
      <c r="D62">
        <v>16.899999999999999</v>
      </c>
      <c r="E62">
        <v>18.600000000000001</v>
      </c>
      <c r="F62">
        <v>21.9</v>
      </c>
      <c r="G62">
        <v>29.6</v>
      </c>
    </row>
    <row r="63" spans="1:7">
      <c r="A63" t="s">
        <v>51</v>
      </c>
      <c r="B63" s="1">
        <v>6070</v>
      </c>
      <c r="C63">
        <v>12.6</v>
      </c>
      <c r="D63">
        <v>16.899999999999999</v>
      </c>
      <c r="E63">
        <v>20.100000000000001</v>
      </c>
      <c r="F63">
        <v>23.1</v>
      </c>
      <c r="G63">
        <v>27.3</v>
      </c>
    </row>
    <row r="64" spans="1:7">
      <c r="A64" t="s">
        <v>1</v>
      </c>
    </row>
    <row r="65" spans="1:7">
      <c r="A65" t="s">
        <v>52</v>
      </c>
      <c r="B65" s="1">
        <v>67783</v>
      </c>
      <c r="C65">
        <v>11.9</v>
      </c>
      <c r="D65">
        <v>16.100000000000001</v>
      </c>
      <c r="E65">
        <v>19.3</v>
      </c>
      <c r="F65">
        <v>23.7</v>
      </c>
      <c r="G65">
        <v>29</v>
      </c>
    </row>
    <row r="66" spans="1:7">
      <c r="A66" t="s">
        <v>53</v>
      </c>
      <c r="B66" s="1">
        <v>8761</v>
      </c>
      <c r="C66">
        <v>13.1</v>
      </c>
      <c r="D66">
        <v>16.8</v>
      </c>
      <c r="E66">
        <v>19</v>
      </c>
      <c r="F66">
        <v>23.2</v>
      </c>
      <c r="G66">
        <v>28</v>
      </c>
    </row>
    <row r="67" spans="1:7">
      <c r="A67" t="s">
        <v>54</v>
      </c>
      <c r="B67" s="1">
        <v>6394</v>
      </c>
      <c r="C67">
        <v>15.6</v>
      </c>
      <c r="D67">
        <v>17.600000000000001</v>
      </c>
      <c r="E67">
        <v>19.3</v>
      </c>
      <c r="F67">
        <v>22.1</v>
      </c>
      <c r="G67">
        <v>25.3</v>
      </c>
    </row>
    <row r="68" spans="1:7">
      <c r="A68" t="s">
        <v>55</v>
      </c>
      <c r="B68" s="1">
        <v>29273</v>
      </c>
      <c r="C68">
        <v>11</v>
      </c>
      <c r="D68">
        <v>15.9</v>
      </c>
      <c r="E68">
        <v>19.2</v>
      </c>
      <c r="F68">
        <v>24</v>
      </c>
      <c r="G68">
        <v>29.9</v>
      </c>
    </row>
    <row r="69" spans="1:7">
      <c r="A69" t="s">
        <v>56</v>
      </c>
      <c r="B69" s="1">
        <v>19143</v>
      </c>
      <c r="C69">
        <v>12.8</v>
      </c>
      <c r="D69">
        <v>16.5</v>
      </c>
      <c r="E69">
        <v>20.3</v>
      </c>
      <c r="F69">
        <v>23.3</v>
      </c>
      <c r="G69">
        <v>27.2</v>
      </c>
    </row>
    <row r="70" spans="1:7">
      <c r="A70" t="s">
        <v>57</v>
      </c>
    </row>
    <row r="71" spans="1:7">
      <c r="A71" t="s">
        <v>58</v>
      </c>
      <c r="B71" s="1">
        <v>4212</v>
      </c>
      <c r="C71">
        <v>5.6</v>
      </c>
      <c r="D71">
        <v>10.8</v>
      </c>
      <c r="E71">
        <v>16.399999999999999</v>
      </c>
      <c r="F71">
        <v>28.1</v>
      </c>
      <c r="G71">
        <v>39.200000000000003</v>
      </c>
    </row>
    <row r="72" spans="1:7">
      <c r="A72" t="s">
        <v>59</v>
      </c>
      <c r="B72" s="1">
        <v>142275</v>
      </c>
      <c r="C72">
        <v>7.4</v>
      </c>
      <c r="D72">
        <v>11.5</v>
      </c>
      <c r="E72">
        <v>16.2</v>
      </c>
      <c r="F72">
        <v>25</v>
      </c>
      <c r="G72">
        <v>39.9</v>
      </c>
    </row>
    <row r="73" spans="1:7">
      <c r="A73" t="s">
        <v>1</v>
      </c>
    </row>
    <row r="74" spans="1:7">
      <c r="A74" t="s">
        <v>60</v>
      </c>
      <c r="B74" s="1">
        <v>23695</v>
      </c>
      <c r="C74">
        <v>9.1</v>
      </c>
      <c r="D74">
        <v>11.9</v>
      </c>
      <c r="E74">
        <v>21.5</v>
      </c>
      <c r="F74">
        <v>23.9</v>
      </c>
      <c r="G74">
        <v>33.700000000000003</v>
      </c>
    </row>
    <row r="75" spans="1:7">
      <c r="A75" t="s">
        <v>1</v>
      </c>
    </row>
    <row r="76" spans="1:7">
      <c r="A76" t="s">
        <v>61</v>
      </c>
      <c r="B76" s="1">
        <v>869486</v>
      </c>
      <c r="C76">
        <v>10.199999999999999</v>
      </c>
      <c r="D76">
        <v>13.8</v>
      </c>
      <c r="E76">
        <v>17.5</v>
      </c>
      <c r="F76">
        <v>22.7</v>
      </c>
      <c r="G76">
        <v>35.700000000000003</v>
      </c>
    </row>
    <row r="77" spans="1:7">
      <c r="A77" t="s">
        <v>62</v>
      </c>
      <c r="B77" s="1">
        <v>489808</v>
      </c>
      <c r="C77">
        <v>10</v>
      </c>
      <c r="D77">
        <v>13.6</v>
      </c>
      <c r="E77">
        <v>17.600000000000001</v>
      </c>
      <c r="F77">
        <v>22.6</v>
      </c>
      <c r="G77">
        <v>36.200000000000003</v>
      </c>
    </row>
    <row r="78" spans="1:7">
      <c r="A78" t="s">
        <v>63</v>
      </c>
      <c r="B78" s="1">
        <v>297887</v>
      </c>
      <c r="C78">
        <v>5.7</v>
      </c>
      <c r="D78">
        <v>9.1</v>
      </c>
      <c r="E78">
        <v>14.4</v>
      </c>
      <c r="F78">
        <v>24.6</v>
      </c>
      <c r="G78">
        <v>46.2</v>
      </c>
    </row>
    <row r="79" spans="1:7">
      <c r="A79" t="s">
        <v>164</v>
      </c>
      <c r="B79" s="1">
        <v>165561</v>
      </c>
      <c r="C79">
        <v>3.2</v>
      </c>
      <c r="D79">
        <v>5.9</v>
      </c>
      <c r="E79">
        <v>12.7</v>
      </c>
      <c r="F79">
        <v>26.2</v>
      </c>
      <c r="G79">
        <v>52.1</v>
      </c>
    </row>
    <row r="80" spans="1:7">
      <c r="A80" t="s">
        <v>65</v>
      </c>
      <c r="B80" s="1">
        <v>75624</v>
      </c>
      <c r="C80">
        <v>7</v>
      </c>
      <c r="D80">
        <v>12.3</v>
      </c>
      <c r="E80">
        <v>16.600000000000001</v>
      </c>
      <c r="F80">
        <v>22.8</v>
      </c>
      <c r="G80">
        <v>41.3</v>
      </c>
    </row>
    <row r="81" spans="1:7">
      <c r="A81" t="s">
        <v>66</v>
      </c>
    </row>
    <row r="82" spans="1:7">
      <c r="A82" t="s">
        <v>67</v>
      </c>
      <c r="B82" s="1">
        <v>56702</v>
      </c>
      <c r="C82">
        <v>11.1</v>
      </c>
      <c r="D82">
        <v>14.3</v>
      </c>
      <c r="E82">
        <v>16.3</v>
      </c>
      <c r="F82">
        <v>22.6</v>
      </c>
      <c r="G82">
        <v>35.700000000000003</v>
      </c>
    </row>
    <row r="83" spans="1:7">
      <c r="A83" t="s">
        <v>68</v>
      </c>
      <c r="B83" s="1">
        <v>157242</v>
      </c>
      <c r="C83">
        <v>18.8</v>
      </c>
      <c r="D83">
        <v>22.9</v>
      </c>
      <c r="E83">
        <v>24.6</v>
      </c>
      <c r="F83">
        <v>19.7</v>
      </c>
      <c r="G83">
        <v>14</v>
      </c>
    </row>
    <row r="84" spans="1:7">
      <c r="A84" t="s">
        <v>69</v>
      </c>
      <c r="B84" s="1">
        <v>34679</v>
      </c>
      <c r="C84">
        <v>6.7</v>
      </c>
      <c r="D84">
        <v>10.1</v>
      </c>
      <c r="E84">
        <v>13.6</v>
      </c>
      <c r="F84">
        <v>18.7</v>
      </c>
      <c r="G84">
        <v>50.9</v>
      </c>
    </row>
    <row r="85" spans="1:7">
      <c r="A85" t="s">
        <v>1</v>
      </c>
    </row>
    <row r="86" spans="1:7">
      <c r="A86" t="s">
        <v>70</v>
      </c>
      <c r="B86" s="1">
        <v>186635</v>
      </c>
      <c r="C86">
        <v>13.2</v>
      </c>
      <c r="D86">
        <v>17.100000000000001</v>
      </c>
      <c r="E86">
        <v>19.2</v>
      </c>
      <c r="F86">
        <v>22.3</v>
      </c>
      <c r="G86">
        <v>28.2</v>
      </c>
    </row>
    <row r="87" spans="1:7">
      <c r="A87" t="s">
        <v>71</v>
      </c>
      <c r="B87" s="1">
        <v>24086</v>
      </c>
      <c r="C87">
        <v>13.7</v>
      </c>
      <c r="D87">
        <v>18.2</v>
      </c>
      <c r="E87">
        <v>18.899999999999999</v>
      </c>
      <c r="F87">
        <v>20.9</v>
      </c>
      <c r="G87">
        <v>28.3</v>
      </c>
    </row>
    <row r="88" spans="1:7">
      <c r="A88" t="s">
        <v>72</v>
      </c>
      <c r="B88" s="1">
        <v>72769</v>
      </c>
      <c r="C88">
        <v>13.4</v>
      </c>
      <c r="D88">
        <v>17.100000000000001</v>
      </c>
      <c r="E88">
        <v>19.399999999999999</v>
      </c>
      <c r="F88">
        <v>22.6</v>
      </c>
      <c r="G88">
        <v>27.5</v>
      </c>
    </row>
    <row r="89" spans="1:7">
      <c r="A89" t="s">
        <v>73</v>
      </c>
      <c r="B89" s="1">
        <v>8437</v>
      </c>
      <c r="C89">
        <v>15.4</v>
      </c>
      <c r="D89">
        <v>17.7</v>
      </c>
      <c r="E89">
        <v>18.399999999999999</v>
      </c>
      <c r="F89">
        <v>22.6</v>
      </c>
      <c r="G89">
        <v>25.9</v>
      </c>
    </row>
    <row r="90" spans="1:7">
      <c r="A90" t="s">
        <v>165</v>
      </c>
      <c r="B90" s="1">
        <v>59208</v>
      </c>
      <c r="C90">
        <v>13</v>
      </c>
      <c r="D90">
        <v>17.100000000000001</v>
      </c>
      <c r="E90">
        <v>19.600000000000001</v>
      </c>
      <c r="F90">
        <v>22.2</v>
      </c>
      <c r="G90">
        <v>28.2</v>
      </c>
    </row>
    <row r="91" spans="1:7">
      <c r="A91" t="s">
        <v>75</v>
      </c>
      <c r="B91" s="1">
        <v>22135</v>
      </c>
      <c r="C91">
        <v>11.9</v>
      </c>
      <c r="D91">
        <v>16</v>
      </c>
      <c r="E91">
        <v>17.8</v>
      </c>
      <c r="F91">
        <v>23.1</v>
      </c>
      <c r="G91">
        <v>31.2</v>
      </c>
    </row>
    <row r="92" spans="1:7">
      <c r="A92" t="s">
        <v>76</v>
      </c>
      <c r="B92" s="1">
        <v>42968</v>
      </c>
      <c r="C92">
        <v>7.4</v>
      </c>
      <c r="D92">
        <v>10.9</v>
      </c>
      <c r="E92">
        <v>15.2</v>
      </c>
      <c r="F92">
        <v>20.7</v>
      </c>
      <c r="G92">
        <v>45.8</v>
      </c>
    </row>
    <row r="93" spans="1:7">
      <c r="A93" t="s">
        <v>77</v>
      </c>
      <c r="B93" s="1">
        <v>20699</v>
      </c>
      <c r="C93">
        <v>5.5</v>
      </c>
      <c r="D93">
        <v>8.6999999999999993</v>
      </c>
      <c r="E93">
        <v>17.600000000000001</v>
      </c>
      <c r="F93">
        <v>25.3</v>
      </c>
      <c r="G93">
        <v>42.9</v>
      </c>
    </row>
    <row r="94" spans="1:7">
      <c r="A94" t="s">
        <v>78</v>
      </c>
      <c r="B94" s="1">
        <v>22269</v>
      </c>
      <c r="C94">
        <v>9.1</v>
      </c>
      <c r="D94">
        <v>12.9</v>
      </c>
      <c r="E94">
        <v>13</v>
      </c>
      <c r="F94">
        <v>16.5</v>
      </c>
      <c r="G94">
        <v>48.6</v>
      </c>
    </row>
    <row r="95" spans="1:7">
      <c r="A95" t="s">
        <v>1</v>
      </c>
    </row>
    <row r="96" spans="1:7">
      <c r="A96" t="s">
        <v>79</v>
      </c>
      <c r="B96" s="1">
        <v>33590</v>
      </c>
      <c r="C96">
        <v>10.9</v>
      </c>
      <c r="D96">
        <v>14.2</v>
      </c>
      <c r="E96">
        <v>18</v>
      </c>
      <c r="F96">
        <v>24.9</v>
      </c>
      <c r="G96">
        <v>32.1</v>
      </c>
    </row>
    <row r="97" spans="1:7">
      <c r="A97" t="s">
        <v>80</v>
      </c>
      <c r="B97" s="1">
        <v>9337</v>
      </c>
      <c r="C97">
        <v>12</v>
      </c>
      <c r="D97">
        <v>16.399999999999999</v>
      </c>
      <c r="E97">
        <v>18.899999999999999</v>
      </c>
      <c r="F97">
        <v>23.9</v>
      </c>
      <c r="G97">
        <v>28.7</v>
      </c>
    </row>
    <row r="98" spans="1:7">
      <c r="A98" t="s">
        <v>81</v>
      </c>
      <c r="B98" s="1">
        <v>14864</v>
      </c>
      <c r="C98">
        <v>11.1</v>
      </c>
      <c r="D98">
        <v>11.8</v>
      </c>
      <c r="E98">
        <v>17.600000000000001</v>
      </c>
      <c r="F98">
        <v>25.4</v>
      </c>
      <c r="G98">
        <v>34.1</v>
      </c>
    </row>
    <row r="99" spans="1:7">
      <c r="A99" t="s">
        <v>82</v>
      </c>
      <c r="B99" s="1">
        <v>9390</v>
      </c>
      <c r="C99">
        <v>9.4</v>
      </c>
      <c r="D99">
        <v>15.7</v>
      </c>
      <c r="E99">
        <v>17.7</v>
      </c>
      <c r="F99">
        <v>25</v>
      </c>
      <c r="G99">
        <v>32.1</v>
      </c>
    </row>
    <row r="100" spans="1:7">
      <c r="A100" t="s">
        <v>83</v>
      </c>
      <c r="B100" s="1">
        <v>116485</v>
      </c>
      <c r="C100">
        <v>7</v>
      </c>
      <c r="D100">
        <v>10.4</v>
      </c>
      <c r="E100">
        <v>15.5</v>
      </c>
      <c r="F100">
        <v>24.1</v>
      </c>
      <c r="G100">
        <v>42.9</v>
      </c>
    </row>
    <row r="101" spans="1:7">
      <c r="A101" t="s">
        <v>84</v>
      </c>
      <c r="B101" s="1">
        <v>8555</v>
      </c>
      <c r="C101">
        <v>12.9</v>
      </c>
      <c r="D101">
        <v>7.3</v>
      </c>
      <c r="E101">
        <v>19.5</v>
      </c>
      <c r="F101">
        <v>21.1</v>
      </c>
      <c r="G101">
        <v>39.299999999999997</v>
      </c>
    </row>
    <row r="102" spans="1:7">
      <c r="A102" t="s">
        <v>85</v>
      </c>
      <c r="B102" s="1">
        <v>27836</v>
      </c>
      <c r="C102">
        <v>7.3</v>
      </c>
      <c r="D102">
        <v>11.9</v>
      </c>
      <c r="E102">
        <v>18.7</v>
      </c>
      <c r="F102">
        <v>22.7</v>
      </c>
      <c r="G102">
        <v>39.4</v>
      </c>
    </row>
    <row r="103" spans="1:7">
      <c r="A103" t="s">
        <v>86</v>
      </c>
      <c r="B103" s="1">
        <v>10674</v>
      </c>
      <c r="C103" t="s">
        <v>403</v>
      </c>
      <c r="D103">
        <v>5.8</v>
      </c>
      <c r="E103">
        <v>11.1</v>
      </c>
      <c r="F103">
        <v>17.899999999999999</v>
      </c>
      <c r="G103">
        <v>63.1</v>
      </c>
    </row>
    <row r="104" spans="1:7">
      <c r="A104" t="s">
        <v>87</v>
      </c>
      <c r="B104" s="1">
        <v>13087</v>
      </c>
      <c r="C104">
        <v>10.5</v>
      </c>
      <c r="D104">
        <v>15.1</v>
      </c>
      <c r="E104">
        <v>17.2</v>
      </c>
      <c r="F104">
        <v>25.3</v>
      </c>
      <c r="G104">
        <v>32</v>
      </c>
    </row>
    <row r="105" spans="1:7">
      <c r="A105" t="s">
        <v>88</v>
      </c>
      <c r="B105" s="1">
        <v>7095</v>
      </c>
      <c r="C105">
        <v>7.8</v>
      </c>
      <c r="D105">
        <v>10.9</v>
      </c>
      <c r="E105">
        <v>17</v>
      </c>
      <c r="F105">
        <v>25.5</v>
      </c>
      <c r="G105">
        <v>38.799999999999997</v>
      </c>
    </row>
    <row r="106" spans="1:7">
      <c r="A106" t="s">
        <v>89</v>
      </c>
      <c r="B106" s="1">
        <v>49237</v>
      </c>
      <c r="C106">
        <v>5.9</v>
      </c>
      <c r="D106">
        <v>9.8000000000000007</v>
      </c>
      <c r="E106">
        <v>13.3</v>
      </c>
      <c r="F106">
        <v>26.3</v>
      </c>
      <c r="G106">
        <v>44.7</v>
      </c>
    </row>
    <row r="107" spans="1:7">
      <c r="A107" t="s">
        <v>1</v>
      </c>
    </row>
    <row r="108" spans="1:7">
      <c r="A108" t="s">
        <v>90</v>
      </c>
      <c r="B108" s="1">
        <v>137208</v>
      </c>
      <c r="C108">
        <v>8</v>
      </c>
      <c r="D108">
        <v>11.8</v>
      </c>
      <c r="E108">
        <v>17.600000000000001</v>
      </c>
      <c r="F108">
        <v>22.6</v>
      </c>
      <c r="G108">
        <v>40.1</v>
      </c>
    </row>
    <row r="109" spans="1:7">
      <c r="A109" t="s">
        <v>91</v>
      </c>
      <c r="B109" s="1">
        <v>33764</v>
      </c>
      <c r="C109">
        <v>6.8</v>
      </c>
      <c r="D109">
        <v>11.1</v>
      </c>
      <c r="E109">
        <v>18.399999999999999</v>
      </c>
      <c r="F109">
        <v>24.9</v>
      </c>
      <c r="G109">
        <v>38.799999999999997</v>
      </c>
    </row>
    <row r="110" spans="1:7">
      <c r="A110" t="s">
        <v>92</v>
      </c>
      <c r="B110" s="1">
        <v>25927</v>
      </c>
      <c r="C110">
        <v>6.3</v>
      </c>
      <c r="D110">
        <v>10.5</v>
      </c>
      <c r="E110">
        <v>19.2</v>
      </c>
      <c r="F110">
        <v>25.2</v>
      </c>
      <c r="G110">
        <v>38.9</v>
      </c>
    </row>
    <row r="111" spans="1:7">
      <c r="A111" t="s">
        <v>93</v>
      </c>
      <c r="B111" s="1">
        <v>7837</v>
      </c>
      <c r="C111">
        <v>8.6</v>
      </c>
      <c r="D111">
        <v>13.2</v>
      </c>
      <c r="E111">
        <v>15.8</v>
      </c>
      <c r="F111">
        <v>24.1</v>
      </c>
      <c r="G111">
        <v>38.299999999999997</v>
      </c>
    </row>
    <row r="112" spans="1:7">
      <c r="A112" t="s">
        <v>94</v>
      </c>
      <c r="B112" s="1">
        <v>52593</v>
      </c>
      <c r="C112">
        <v>8</v>
      </c>
      <c r="D112">
        <v>11.4</v>
      </c>
      <c r="E112">
        <v>16.8</v>
      </c>
      <c r="F112">
        <v>21.1</v>
      </c>
      <c r="G112">
        <v>42.6</v>
      </c>
    </row>
    <row r="113" spans="1:7">
      <c r="A113" t="s">
        <v>95</v>
      </c>
      <c r="B113" s="1">
        <v>44164</v>
      </c>
      <c r="C113">
        <v>7.9</v>
      </c>
      <c r="D113">
        <v>11.2</v>
      </c>
      <c r="E113">
        <v>16.8</v>
      </c>
      <c r="F113">
        <v>20.100000000000001</v>
      </c>
      <c r="G113">
        <v>44</v>
      </c>
    </row>
    <row r="114" spans="1:7">
      <c r="A114" t="s">
        <v>96</v>
      </c>
      <c r="B114" s="1">
        <v>8429</v>
      </c>
      <c r="C114">
        <v>8.1999999999999993</v>
      </c>
      <c r="D114">
        <v>12.6</v>
      </c>
      <c r="E114">
        <v>17.3</v>
      </c>
      <c r="F114">
        <v>26.2</v>
      </c>
      <c r="G114">
        <v>35.700000000000003</v>
      </c>
    </row>
    <row r="115" spans="1:7">
      <c r="A115" t="s">
        <v>97</v>
      </c>
      <c r="B115" s="1">
        <v>6829</v>
      </c>
      <c r="C115">
        <v>10</v>
      </c>
      <c r="D115">
        <v>11.9</v>
      </c>
      <c r="E115">
        <v>19.5</v>
      </c>
      <c r="F115">
        <v>23</v>
      </c>
      <c r="G115">
        <v>35.5</v>
      </c>
    </row>
    <row r="116" spans="1:7">
      <c r="A116" t="s">
        <v>98</v>
      </c>
      <c r="B116" s="1">
        <v>20459</v>
      </c>
      <c r="C116">
        <v>10.199999999999999</v>
      </c>
      <c r="D116">
        <v>13.9</v>
      </c>
      <c r="E116">
        <v>18.8</v>
      </c>
      <c r="F116">
        <v>24</v>
      </c>
      <c r="G116">
        <v>33.200000000000003</v>
      </c>
    </row>
    <row r="117" spans="1:7">
      <c r="A117" t="s">
        <v>99</v>
      </c>
      <c r="B117" s="1">
        <v>23562</v>
      </c>
      <c r="C117">
        <v>7.4</v>
      </c>
      <c r="D117">
        <v>11.7</v>
      </c>
      <c r="E117">
        <v>16.5</v>
      </c>
      <c r="F117">
        <v>21</v>
      </c>
      <c r="G117">
        <v>43.4</v>
      </c>
    </row>
    <row r="118" spans="1:7">
      <c r="A118" t="s">
        <v>1</v>
      </c>
    </row>
    <row r="119" spans="1:7">
      <c r="A119" t="s">
        <v>100</v>
      </c>
      <c r="B119" s="1">
        <v>521345</v>
      </c>
      <c r="C119">
        <v>6.7</v>
      </c>
      <c r="D119">
        <v>12.8</v>
      </c>
      <c r="E119">
        <v>18.8</v>
      </c>
      <c r="F119">
        <v>26.5</v>
      </c>
      <c r="G119">
        <v>35.200000000000003</v>
      </c>
    </row>
    <row r="120" spans="1:7">
      <c r="A120" t="s">
        <v>101</v>
      </c>
      <c r="B120" s="1">
        <v>232443</v>
      </c>
      <c r="C120">
        <v>5.4</v>
      </c>
      <c r="D120">
        <v>12.4</v>
      </c>
      <c r="E120">
        <v>19.600000000000001</v>
      </c>
      <c r="F120">
        <v>29.1</v>
      </c>
      <c r="G120">
        <v>33.5</v>
      </c>
    </row>
    <row r="121" spans="1:7">
      <c r="A121" t="s">
        <v>102</v>
      </c>
      <c r="B121" s="1">
        <v>114659</v>
      </c>
      <c r="C121">
        <v>3.6</v>
      </c>
      <c r="D121">
        <v>10.4</v>
      </c>
      <c r="E121">
        <v>18.600000000000001</v>
      </c>
      <c r="F121">
        <v>27.9</v>
      </c>
      <c r="G121">
        <v>39.5</v>
      </c>
    </row>
    <row r="122" spans="1:7">
      <c r="A122" t="s">
        <v>103</v>
      </c>
      <c r="B122" s="1">
        <v>113583</v>
      </c>
      <c r="C122">
        <v>7.2</v>
      </c>
      <c r="D122">
        <v>14.7</v>
      </c>
      <c r="E122">
        <v>21</v>
      </c>
      <c r="F122">
        <v>29.9</v>
      </c>
      <c r="G122">
        <v>27.3</v>
      </c>
    </row>
    <row r="123" spans="1:7">
      <c r="A123" t="s">
        <v>104</v>
      </c>
      <c r="B123" s="1">
        <v>4201</v>
      </c>
      <c r="C123" t="s">
        <v>404</v>
      </c>
      <c r="D123" t="s">
        <v>405</v>
      </c>
      <c r="E123" t="s">
        <v>406</v>
      </c>
      <c r="F123">
        <v>42.2</v>
      </c>
      <c r="G123">
        <v>39.799999999999997</v>
      </c>
    </row>
    <row r="124" spans="1:7">
      <c r="A124" t="s">
        <v>107</v>
      </c>
      <c r="B124" s="1">
        <v>85130</v>
      </c>
      <c r="C124">
        <v>9.6999999999999993</v>
      </c>
      <c r="D124">
        <v>14.2</v>
      </c>
      <c r="E124">
        <v>20.3</v>
      </c>
      <c r="F124">
        <v>25.4</v>
      </c>
      <c r="G124">
        <v>30.3</v>
      </c>
    </row>
    <row r="125" spans="1:7">
      <c r="A125" t="s">
        <v>108</v>
      </c>
      <c r="B125" s="1">
        <v>169935</v>
      </c>
      <c r="C125">
        <v>6.9</v>
      </c>
      <c r="D125">
        <v>12.3</v>
      </c>
      <c r="E125">
        <v>18.100000000000001</v>
      </c>
      <c r="F125">
        <v>24.8</v>
      </c>
      <c r="G125">
        <v>37.9</v>
      </c>
    </row>
    <row r="126" spans="1:7">
      <c r="A126" t="s">
        <v>109</v>
      </c>
      <c r="B126" s="1">
        <v>20509</v>
      </c>
      <c r="C126">
        <v>4.3</v>
      </c>
      <c r="D126">
        <v>9.4</v>
      </c>
      <c r="E126">
        <v>19.3</v>
      </c>
      <c r="F126">
        <v>31.1</v>
      </c>
      <c r="G126">
        <v>35.9</v>
      </c>
    </row>
    <row r="127" spans="1:7">
      <c r="A127" t="s">
        <v>110</v>
      </c>
      <c r="B127" s="1">
        <v>59222</v>
      </c>
      <c r="C127">
        <v>7.6</v>
      </c>
      <c r="D127">
        <v>13.8</v>
      </c>
      <c r="E127">
        <v>18.5</v>
      </c>
      <c r="F127">
        <v>24.8</v>
      </c>
      <c r="G127">
        <v>35.200000000000003</v>
      </c>
    </row>
    <row r="128" spans="1:7">
      <c r="A128" t="s">
        <v>111</v>
      </c>
      <c r="B128" s="1">
        <v>60024</v>
      </c>
      <c r="C128">
        <v>7.8</v>
      </c>
      <c r="D128">
        <v>13.4</v>
      </c>
      <c r="E128">
        <v>19.3</v>
      </c>
      <c r="F128">
        <v>25.2</v>
      </c>
      <c r="G128">
        <v>34.200000000000003</v>
      </c>
    </row>
    <row r="129" spans="1:7">
      <c r="A129" t="s">
        <v>168</v>
      </c>
    </row>
    <row r="130" spans="1:7">
      <c r="A130" t="s">
        <v>169</v>
      </c>
      <c r="B130" s="1">
        <v>30181</v>
      </c>
      <c r="C130">
        <v>5.6</v>
      </c>
      <c r="D130">
        <v>9.1</v>
      </c>
      <c r="E130">
        <v>13.9</v>
      </c>
      <c r="F130">
        <v>19.8</v>
      </c>
      <c r="G130">
        <v>51.7</v>
      </c>
    </row>
    <row r="131" spans="1:7">
      <c r="A131" t="s">
        <v>113</v>
      </c>
      <c r="B131" s="1">
        <v>33837</v>
      </c>
      <c r="C131">
        <v>7.4</v>
      </c>
      <c r="D131">
        <v>14</v>
      </c>
      <c r="E131">
        <v>12.8</v>
      </c>
      <c r="F131">
        <v>19.5</v>
      </c>
      <c r="G131">
        <v>46.2</v>
      </c>
    </row>
    <row r="132" spans="1:7">
      <c r="A132" t="s">
        <v>1</v>
      </c>
    </row>
    <row r="133" spans="1:7">
      <c r="A133" t="s">
        <v>114</v>
      </c>
      <c r="B133" s="1">
        <v>151291</v>
      </c>
      <c r="C133">
        <v>12.6</v>
      </c>
      <c r="D133">
        <v>18.2</v>
      </c>
      <c r="E133">
        <v>18.7</v>
      </c>
      <c r="F133">
        <v>22.7</v>
      </c>
      <c r="G133">
        <v>27.8</v>
      </c>
    </row>
    <row r="134" spans="1:7">
      <c r="A134" t="s">
        <v>115</v>
      </c>
      <c r="B134" s="1">
        <v>70380</v>
      </c>
      <c r="C134">
        <v>13.8</v>
      </c>
      <c r="D134">
        <v>20</v>
      </c>
      <c r="E134">
        <v>18.8</v>
      </c>
      <c r="F134">
        <v>21.9</v>
      </c>
      <c r="G134">
        <v>25.6</v>
      </c>
    </row>
    <row r="135" spans="1:7">
      <c r="A135" t="s">
        <v>116</v>
      </c>
      <c r="B135" s="1">
        <v>48783</v>
      </c>
      <c r="C135">
        <v>9.3000000000000007</v>
      </c>
      <c r="D135">
        <v>14.7</v>
      </c>
      <c r="E135">
        <v>17.899999999999999</v>
      </c>
      <c r="F135">
        <v>25</v>
      </c>
      <c r="G135">
        <v>33</v>
      </c>
    </row>
    <row r="136" spans="1:7">
      <c r="A136" t="s">
        <v>117</v>
      </c>
      <c r="B136" s="1">
        <v>24729</v>
      </c>
      <c r="C136">
        <v>16.600000000000001</v>
      </c>
      <c r="D136">
        <v>21.1</v>
      </c>
      <c r="E136">
        <v>19.899999999999999</v>
      </c>
      <c r="F136">
        <v>19.8</v>
      </c>
      <c r="G136">
        <v>22.6</v>
      </c>
    </row>
    <row r="137" spans="1:7">
      <c r="A137" t="s">
        <v>118</v>
      </c>
      <c r="B137" s="1">
        <v>7400</v>
      </c>
      <c r="C137">
        <v>9.1</v>
      </c>
      <c r="D137">
        <v>14.9</v>
      </c>
      <c r="E137">
        <v>18.100000000000001</v>
      </c>
      <c r="F137">
        <v>25.1</v>
      </c>
      <c r="G137">
        <v>32.9</v>
      </c>
    </row>
    <row r="138" spans="1:7">
      <c r="A138" t="s">
        <v>1</v>
      </c>
    </row>
    <row r="139" spans="1:7">
      <c r="A139" t="s">
        <v>119</v>
      </c>
      <c r="B139" s="1">
        <v>138188</v>
      </c>
      <c r="C139">
        <v>7.6</v>
      </c>
      <c r="D139">
        <v>11</v>
      </c>
      <c r="E139">
        <v>17.3</v>
      </c>
      <c r="F139">
        <v>23.2</v>
      </c>
      <c r="G139">
        <v>40.9</v>
      </c>
    </row>
    <row r="140" spans="1:7">
      <c r="A140" t="s">
        <v>120</v>
      </c>
      <c r="B140" s="1">
        <v>38795</v>
      </c>
      <c r="C140">
        <v>6.5</v>
      </c>
      <c r="D140">
        <v>9.5</v>
      </c>
      <c r="E140">
        <v>12.7</v>
      </c>
      <c r="F140">
        <v>21.8</v>
      </c>
      <c r="G140">
        <v>49.5</v>
      </c>
    </row>
    <row r="141" spans="1:7">
      <c r="A141" t="s">
        <v>121</v>
      </c>
      <c r="B141" s="1">
        <v>46727</v>
      </c>
      <c r="C141">
        <v>10.199999999999999</v>
      </c>
      <c r="D141">
        <v>13.5</v>
      </c>
      <c r="E141">
        <v>19.2</v>
      </c>
      <c r="F141">
        <v>24.4</v>
      </c>
      <c r="G141">
        <v>32.799999999999997</v>
      </c>
    </row>
    <row r="142" spans="1:7">
      <c r="A142" t="s">
        <v>122</v>
      </c>
      <c r="B142" s="1">
        <v>25547</v>
      </c>
      <c r="C142">
        <v>7.2</v>
      </c>
      <c r="D142">
        <v>12.4</v>
      </c>
      <c r="E142">
        <v>18.2</v>
      </c>
      <c r="F142">
        <v>25.1</v>
      </c>
      <c r="G142">
        <v>37</v>
      </c>
    </row>
    <row r="143" spans="1:7">
      <c r="A143" t="s">
        <v>123</v>
      </c>
    </row>
    <row r="144" spans="1:7">
      <c r="A144" t="s">
        <v>124</v>
      </c>
      <c r="B144" s="1">
        <v>27120</v>
      </c>
      <c r="C144">
        <v>5</v>
      </c>
      <c r="D144">
        <v>7.8</v>
      </c>
      <c r="E144">
        <v>19.8</v>
      </c>
      <c r="F144">
        <v>21.3</v>
      </c>
      <c r="G144">
        <v>46</v>
      </c>
    </row>
    <row r="145" spans="1:7">
      <c r="A145" t="s">
        <v>1</v>
      </c>
    </row>
    <row r="146" spans="1:7">
      <c r="A146" t="s">
        <v>125</v>
      </c>
      <c r="B146" s="1">
        <v>33486</v>
      </c>
      <c r="C146">
        <v>9.8000000000000007</v>
      </c>
      <c r="D146">
        <v>13.7</v>
      </c>
      <c r="E146">
        <v>18.100000000000001</v>
      </c>
      <c r="F146">
        <v>25.3</v>
      </c>
      <c r="G146">
        <v>33.200000000000003</v>
      </c>
    </row>
    <row r="147" spans="1:7">
      <c r="A147" t="s">
        <v>1</v>
      </c>
    </row>
    <row r="148" spans="1:7">
      <c r="A148" t="s">
        <v>126</v>
      </c>
      <c r="B148" s="1">
        <v>14737</v>
      </c>
      <c r="C148">
        <v>8</v>
      </c>
      <c r="D148">
        <v>13.8</v>
      </c>
      <c r="E148">
        <v>16.899999999999999</v>
      </c>
      <c r="F148">
        <v>24.4</v>
      </c>
      <c r="G148">
        <v>36.799999999999997</v>
      </c>
    </row>
    <row r="149" spans="1:7">
      <c r="A149" t="s">
        <v>1</v>
      </c>
    </row>
    <row r="150" spans="1:7">
      <c r="A150" t="s">
        <v>127</v>
      </c>
      <c r="B150" s="1">
        <v>40082</v>
      </c>
      <c r="C150">
        <v>15.9</v>
      </c>
      <c r="D150">
        <v>10.6</v>
      </c>
      <c r="E150">
        <v>10.7</v>
      </c>
      <c r="F150">
        <v>17.100000000000001</v>
      </c>
      <c r="G150">
        <v>45.7</v>
      </c>
    </row>
    <row r="151" spans="1:7">
      <c r="A151" t="s">
        <v>1</v>
      </c>
    </row>
    <row r="152" spans="1:7">
      <c r="A152" t="s">
        <v>128</v>
      </c>
      <c r="B152" s="1">
        <v>22503</v>
      </c>
      <c r="C152">
        <v>13.6</v>
      </c>
      <c r="D152">
        <v>19</v>
      </c>
      <c r="E152">
        <v>22.4</v>
      </c>
      <c r="F152">
        <v>24.5</v>
      </c>
      <c r="G152">
        <v>20.399999999999999</v>
      </c>
    </row>
    <row r="153" spans="1:7">
      <c r="A153" t="s">
        <v>1</v>
      </c>
    </row>
    <row r="154" spans="1:7">
      <c r="A154" t="s">
        <v>129</v>
      </c>
      <c r="B154" s="1">
        <v>69188</v>
      </c>
      <c r="C154">
        <v>9.1999999999999993</v>
      </c>
      <c r="D154">
        <v>14.2</v>
      </c>
      <c r="E154">
        <v>18.600000000000001</v>
      </c>
      <c r="F154">
        <v>23.4</v>
      </c>
      <c r="G154">
        <v>34.6</v>
      </c>
    </row>
    <row r="155" spans="1:7">
      <c r="A155" t="s">
        <v>1</v>
      </c>
    </row>
    <row r="156" spans="1:7">
      <c r="A156" t="s">
        <v>130</v>
      </c>
      <c r="B156" s="1">
        <v>91739</v>
      </c>
      <c r="C156">
        <v>5.0999999999999996</v>
      </c>
      <c r="D156">
        <v>8.1</v>
      </c>
      <c r="E156">
        <v>17.100000000000001</v>
      </c>
      <c r="F156">
        <v>23.9</v>
      </c>
      <c r="G156">
        <v>45.8</v>
      </c>
    </row>
    <row r="157" spans="1:7">
      <c r="A157" t="s">
        <v>1</v>
      </c>
    </row>
    <row r="158" spans="1:7">
      <c r="A158" t="s">
        <v>131</v>
      </c>
      <c r="B158" s="1">
        <v>292730</v>
      </c>
      <c r="C158">
        <v>1.8</v>
      </c>
      <c r="D158">
        <v>5.9</v>
      </c>
      <c r="E158">
        <v>13.9</v>
      </c>
      <c r="F158">
        <v>25.3</v>
      </c>
      <c r="G158">
        <v>53</v>
      </c>
    </row>
    <row r="159" spans="1:7">
      <c r="A159" t="s">
        <v>132</v>
      </c>
      <c r="B159" s="1">
        <v>35553</v>
      </c>
      <c r="C159">
        <v>5.8</v>
      </c>
      <c r="D159">
        <v>11.5</v>
      </c>
      <c r="E159">
        <v>15.5</v>
      </c>
      <c r="F159">
        <v>22.2</v>
      </c>
      <c r="G159">
        <v>45.1</v>
      </c>
    </row>
    <row r="160" spans="1:7">
      <c r="A160" t="s">
        <v>133</v>
      </c>
      <c r="B160" s="1">
        <v>257178</v>
      </c>
      <c r="C160">
        <v>1.3</v>
      </c>
      <c r="D160">
        <v>5.0999999999999996</v>
      </c>
      <c r="E160">
        <v>13.7</v>
      </c>
      <c r="F160">
        <v>25.7</v>
      </c>
      <c r="G160">
        <v>54.1</v>
      </c>
    </row>
    <row r="161" spans="1:7">
      <c r="A161" t="s">
        <v>1</v>
      </c>
    </row>
    <row r="162" spans="1:7">
      <c r="A162" t="s">
        <v>134</v>
      </c>
    </row>
    <row r="163" spans="1:7">
      <c r="A163" t="s">
        <v>1</v>
      </c>
    </row>
    <row r="164" spans="1:7">
      <c r="A164" t="s">
        <v>135</v>
      </c>
      <c r="B164" s="1">
        <v>3167858</v>
      </c>
      <c r="C164">
        <v>3.7</v>
      </c>
      <c r="D164">
        <v>8.6</v>
      </c>
      <c r="E164">
        <v>14.9</v>
      </c>
      <c r="F164">
        <v>23.6</v>
      </c>
      <c r="G164">
        <v>49.2</v>
      </c>
    </row>
    <row r="165" spans="1:7">
      <c r="A165" t="s">
        <v>136</v>
      </c>
      <c r="B165" s="1">
        <v>2390220</v>
      </c>
      <c r="C165">
        <v>1.3</v>
      </c>
      <c r="D165">
        <v>5.6</v>
      </c>
      <c r="E165">
        <v>14.5</v>
      </c>
      <c r="F165">
        <v>25.4</v>
      </c>
      <c r="G165">
        <v>53.1</v>
      </c>
    </row>
    <row r="166" spans="1:7">
      <c r="A166" t="s">
        <v>137</v>
      </c>
      <c r="B166" s="1">
        <v>210864</v>
      </c>
      <c r="C166">
        <v>0.4</v>
      </c>
      <c r="D166">
        <v>4.5</v>
      </c>
      <c r="E166">
        <v>8.1</v>
      </c>
      <c r="F166">
        <v>16.7</v>
      </c>
      <c r="G166">
        <v>70.3</v>
      </c>
    </row>
    <row r="167" spans="1:7">
      <c r="A167" t="s">
        <v>138</v>
      </c>
    </row>
    <row r="168" spans="1:7">
      <c r="A168" t="s">
        <v>139</v>
      </c>
      <c r="B168" s="1">
        <v>361451</v>
      </c>
      <c r="C168">
        <v>15.1</v>
      </c>
      <c r="D168">
        <v>26.6</v>
      </c>
      <c r="E168">
        <v>21.4</v>
      </c>
      <c r="F168">
        <v>18.899999999999999</v>
      </c>
      <c r="G168">
        <v>18</v>
      </c>
    </row>
    <row r="169" spans="1:7">
      <c r="A169" t="s">
        <v>140</v>
      </c>
    </row>
    <row r="170" spans="1:7">
      <c r="A170" t="s">
        <v>141</v>
      </c>
      <c r="B170" s="1">
        <v>99733</v>
      </c>
      <c r="C170">
        <v>1.7</v>
      </c>
      <c r="D170">
        <v>6.8</v>
      </c>
      <c r="E170">
        <v>10.7</v>
      </c>
      <c r="F170">
        <v>19.399999999999999</v>
      </c>
      <c r="G170">
        <v>61.4</v>
      </c>
    </row>
    <row r="171" spans="1:7">
      <c r="A171" t="s">
        <v>142</v>
      </c>
    </row>
    <row r="172" spans="1:7">
      <c r="A172" t="s">
        <v>143</v>
      </c>
      <c r="B172" s="1">
        <v>27189</v>
      </c>
      <c r="C172">
        <v>5.2</v>
      </c>
      <c r="D172">
        <v>24.2</v>
      </c>
      <c r="E172">
        <v>27.3</v>
      </c>
      <c r="F172">
        <v>22.6</v>
      </c>
      <c r="G172">
        <v>20.6</v>
      </c>
    </row>
    <row r="173" spans="1:7">
      <c r="A173" t="s">
        <v>144</v>
      </c>
    </row>
    <row r="174" spans="1:7">
      <c r="A174" t="s">
        <v>145</v>
      </c>
      <c r="B174" s="1">
        <v>41520</v>
      </c>
      <c r="C174">
        <v>48.4</v>
      </c>
      <c r="D174">
        <v>32.5</v>
      </c>
      <c r="E174">
        <v>12.4</v>
      </c>
      <c r="F174">
        <v>3.3</v>
      </c>
      <c r="G174">
        <v>3.4</v>
      </c>
    </row>
    <row r="175" spans="1:7">
      <c r="A175" t="s">
        <v>146</v>
      </c>
      <c r="B175" s="1">
        <v>24640</v>
      </c>
      <c r="C175">
        <v>12.8</v>
      </c>
      <c r="D175">
        <v>18</v>
      </c>
      <c r="E175">
        <v>26.3</v>
      </c>
      <c r="F175">
        <v>23.2</v>
      </c>
      <c r="G175">
        <v>19.7</v>
      </c>
    </row>
    <row r="176" spans="1:7">
      <c r="A176" t="s">
        <v>147</v>
      </c>
      <c r="B176" s="1">
        <v>12241</v>
      </c>
      <c r="C176">
        <v>14</v>
      </c>
      <c r="D176">
        <v>17.7</v>
      </c>
      <c r="E176">
        <v>24.1</v>
      </c>
      <c r="F176">
        <v>19.899999999999999</v>
      </c>
      <c r="G176">
        <v>24.3</v>
      </c>
    </row>
    <row r="177" spans="1:7">
      <c r="A177" t="s">
        <v>1</v>
      </c>
    </row>
    <row r="178" spans="1:7">
      <c r="A178" t="s">
        <v>148</v>
      </c>
      <c r="B178" s="1">
        <v>265111</v>
      </c>
      <c r="C178">
        <v>0.9</v>
      </c>
      <c r="D178">
        <v>3.8</v>
      </c>
      <c r="E178">
        <v>12.7</v>
      </c>
      <c r="F178">
        <v>23.7</v>
      </c>
      <c r="G178">
        <v>59</v>
      </c>
    </row>
    <row r="179" spans="1:7">
      <c r="A179" t="s">
        <v>149</v>
      </c>
      <c r="B179" s="1">
        <v>196757</v>
      </c>
      <c r="C179">
        <v>0.5</v>
      </c>
      <c r="D179">
        <v>3</v>
      </c>
      <c r="E179">
        <v>12.2</v>
      </c>
      <c r="F179">
        <v>23.2</v>
      </c>
      <c r="G179">
        <v>61.1</v>
      </c>
    </row>
    <row r="180" spans="1:7">
      <c r="A180" t="s">
        <v>150</v>
      </c>
      <c r="B180" s="1">
        <v>54057</v>
      </c>
      <c r="C180">
        <v>0.8</v>
      </c>
      <c r="D180">
        <v>4.5999999999999996</v>
      </c>
      <c r="E180">
        <v>13.1</v>
      </c>
      <c r="F180">
        <v>24.7</v>
      </c>
      <c r="G180">
        <v>56.7</v>
      </c>
    </row>
    <row r="181" spans="1:7">
      <c r="A181" t="s">
        <v>151</v>
      </c>
      <c r="B181" s="1">
        <v>14297</v>
      </c>
      <c r="C181">
        <v>5.7</v>
      </c>
      <c r="D181">
        <v>11.7</v>
      </c>
      <c r="E181">
        <v>17.7</v>
      </c>
      <c r="F181">
        <v>26.1</v>
      </c>
      <c r="G181">
        <v>38.799999999999997</v>
      </c>
    </row>
    <row r="182" spans="1:7">
      <c r="A182" t="s">
        <v>1</v>
      </c>
    </row>
    <row r="183" spans="1:7">
      <c r="A183" t="s">
        <v>152</v>
      </c>
      <c r="B183" s="1">
        <v>2902747</v>
      </c>
      <c r="C183">
        <v>3.9</v>
      </c>
      <c r="D183">
        <v>9.1</v>
      </c>
      <c r="E183">
        <v>15.1</v>
      </c>
      <c r="F183">
        <v>23.6</v>
      </c>
      <c r="G183">
        <v>48.3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workbookViewId="0">
      <selection activeCell="K1" activeCellId="4" sqref="C1:C1048576 E1:E1048576 G1:G1048576 I1:I1048576 K1:K1048576"/>
    </sheetView>
  </sheetViews>
  <sheetFormatPr baseColWidth="10" defaultRowHeight="15" x14ac:dyDescent="0"/>
  <sheetData>
    <row r="1" spans="1:7">
      <c r="A1" t="s">
        <v>0</v>
      </c>
      <c r="B1" s="1">
        <v>83455</v>
      </c>
      <c r="C1" s="1">
        <v>16662</v>
      </c>
      <c r="D1" s="1">
        <v>16688</v>
      </c>
      <c r="E1" s="1">
        <v>16689</v>
      </c>
      <c r="F1" s="1">
        <v>16691</v>
      </c>
      <c r="G1" s="1">
        <v>16725</v>
      </c>
    </row>
    <row r="2" spans="1:7">
      <c r="A2" t="s">
        <v>2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36918</v>
      </c>
      <c r="C6" s="2">
        <v>6305</v>
      </c>
      <c r="D6" s="2">
        <v>16114</v>
      </c>
      <c r="E6" s="2">
        <v>28242</v>
      </c>
      <c r="F6" s="2">
        <v>44753</v>
      </c>
      <c r="G6" s="2">
        <v>89011</v>
      </c>
    </row>
    <row r="7" spans="1:7">
      <c r="A7" t="s">
        <v>5</v>
      </c>
      <c r="B7" s="1">
        <v>33864</v>
      </c>
      <c r="C7" s="1">
        <v>6186</v>
      </c>
      <c r="D7" s="1">
        <v>15537</v>
      </c>
      <c r="E7" s="1">
        <v>26400</v>
      </c>
      <c r="F7" s="1">
        <v>41338</v>
      </c>
      <c r="G7" s="1">
        <v>79715</v>
      </c>
    </row>
    <row r="8" spans="1:7">
      <c r="A8" t="s">
        <v>7</v>
      </c>
      <c r="B8">
        <v>48.1</v>
      </c>
      <c r="C8">
        <v>52</v>
      </c>
      <c r="D8">
        <v>51.8</v>
      </c>
      <c r="E8">
        <v>46.3</v>
      </c>
      <c r="F8">
        <v>44.7</v>
      </c>
      <c r="G8">
        <v>45.7</v>
      </c>
    </row>
    <row r="9" spans="1:7">
      <c r="A9" t="s">
        <v>1</v>
      </c>
    </row>
    <row r="10" spans="1:7">
      <c r="A10" t="s">
        <v>8</v>
      </c>
    </row>
    <row r="11" spans="1:7">
      <c r="A11" t="s">
        <v>161</v>
      </c>
      <c r="B11">
        <v>2.5</v>
      </c>
      <c r="C11">
        <v>1.8</v>
      </c>
      <c r="D11">
        <v>2.2000000000000002</v>
      </c>
      <c r="E11">
        <v>2.6</v>
      </c>
      <c r="F11">
        <v>2.8</v>
      </c>
      <c r="G11">
        <v>3.1</v>
      </c>
    </row>
    <row r="12" spans="1:7">
      <c r="A12" t="s">
        <v>11</v>
      </c>
      <c r="B12">
        <v>0.7</v>
      </c>
      <c r="C12">
        <v>0.5</v>
      </c>
      <c r="D12">
        <v>0.6</v>
      </c>
      <c r="E12">
        <v>0.7</v>
      </c>
      <c r="F12">
        <v>0.8</v>
      </c>
      <c r="G12">
        <v>0.8</v>
      </c>
    </row>
    <row r="13" spans="1:7">
      <c r="A13" t="s">
        <v>12</v>
      </c>
      <c r="B13">
        <v>0.3</v>
      </c>
      <c r="C13">
        <v>0.4</v>
      </c>
      <c r="D13">
        <v>0.5</v>
      </c>
      <c r="E13">
        <v>0.3</v>
      </c>
      <c r="F13">
        <v>0.2</v>
      </c>
      <c r="G13">
        <v>0.1</v>
      </c>
    </row>
    <row r="14" spans="1:7">
      <c r="A14" t="s">
        <v>9</v>
      </c>
      <c r="B14">
        <v>1.3</v>
      </c>
      <c r="C14">
        <v>0.6</v>
      </c>
      <c r="D14">
        <v>0.9</v>
      </c>
      <c r="E14">
        <v>1.4</v>
      </c>
      <c r="F14">
        <v>1.8</v>
      </c>
      <c r="G14">
        <v>2.1</v>
      </c>
    </row>
    <row r="15" spans="1:7">
      <c r="A15" t="s">
        <v>10</v>
      </c>
      <c r="B15">
        <v>1.9</v>
      </c>
      <c r="C15">
        <v>1</v>
      </c>
      <c r="D15">
        <v>1.5</v>
      </c>
      <c r="E15">
        <v>2</v>
      </c>
      <c r="F15">
        <v>2.5</v>
      </c>
      <c r="G15">
        <v>2.8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62</v>
      </c>
      <c r="C20">
        <v>39</v>
      </c>
      <c r="D20">
        <v>55</v>
      </c>
      <c r="E20">
        <v>65</v>
      </c>
      <c r="F20">
        <v>74</v>
      </c>
      <c r="G20">
        <v>79</v>
      </c>
    </row>
    <row r="21" spans="1:7">
      <c r="A21" t="s">
        <v>16</v>
      </c>
      <c r="B21">
        <v>38</v>
      </c>
      <c r="C21">
        <v>61</v>
      </c>
      <c r="D21">
        <v>45</v>
      </c>
      <c r="E21">
        <v>35</v>
      </c>
      <c r="F21">
        <v>26</v>
      </c>
      <c r="G21">
        <v>21</v>
      </c>
    </row>
    <row r="22" spans="1:7">
      <c r="A22" t="s">
        <v>1</v>
      </c>
    </row>
    <row r="23" spans="1:7">
      <c r="A23" t="s">
        <v>17</v>
      </c>
    </row>
    <row r="24" spans="1:7">
      <c r="A24" t="s">
        <v>399</v>
      </c>
      <c r="B24">
        <v>64</v>
      </c>
      <c r="C24">
        <v>40</v>
      </c>
      <c r="D24">
        <v>56</v>
      </c>
      <c r="E24">
        <v>61</v>
      </c>
      <c r="F24">
        <v>73</v>
      </c>
      <c r="G24">
        <v>89</v>
      </c>
    </row>
    <row r="25" spans="1:7">
      <c r="A25" t="s">
        <v>162</v>
      </c>
      <c r="B25">
        <v>38</v>
      </c>
      <c r="C25">
        <v>11</v>
      </c>
      <c r="D25">
        <v>20</v>
      </c>
      <c r="E25">
        <v>35</v>
      </c>
      <c r="F25">
        <v>52</v>
      </c>
      <c r="G25">
        <v>72</v>
      </c>
    </row>
    <row r="26" spans="1:7">
      <c r="A26" t="s">
        <v>163</v>
      </c>
      <c r="B26">
        <v>26</v>
      </c>
      <c r="C26">
        <v>29</v>
      </c>
      <c r="D26">
        <v>36</v>
      </c>
      <c r="E26">
        <v>26</v>
      </c>
      <c r="F26">
        <v>22</v>
      </c>
      <c r="G26">
        <v>16</v>
      </c>
    </row>
    <row r="27" spans="1:7">
      <c r="A27" t="s">
        <v>21</v>
      </c>
      <c r="B27">
        <v>36</v>
      </c>
      <c r="C27">
        <v>60</v>
      </c>
      <c r="D27">
        <v>44</v>
      </c>
      <c r="E27">
        <v>39</v>
      </c>
      <c r="F27">
        <v>27</v>
      </c>
      <c r="G27">
        <v>11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17</v>
      </c>
      <c r="D30">
        <v>12</v>
      </c>
      <c r="E30">
        <v>11</v>
      </c>
      <c r="F30">
        <v>8</v>
      </c>
      <c r="G30">
        <v>5</v>
      </c>
    </row>
    <row r="31" spans="1:7">
      <c r="A31" t="s">
        <v>24</v>
      </c>
      <c r="B31">
        <v>89</v>
      </c>
      <c r="C31">
        <v>83</v>
      </c>
      <c r="D31">
        <v>88</v>
      </c>
      <c r="E31">
        <v>89</v>
      </c>
      <c r="F31">
        <v>92</v>
      </c>
      <c r="G31">
        <v>95</v>
      </c>
    </row>
    <row r="32" spans="1:7">
      <c r="A32" t="s">
        <v>1</v>
      </c>
    </row>
    <row r="33" spans="1:7">
      <c r="A33" t="s">
        <v>25</v>
      </c>
    </row>
    <row r="34" spans="1:7">
      <c r="A34" t="s">
        <v>26</v>
      </c>
      <c r="B34">
        <v>9</v>
      </c>
      <c r="C34">
        <v>20</v>
      </c>
      <c r="D34">
        <v>12</v>
      </c>
      <c r="E34">
        <v>8</v>
      </c>
      <c r="F34">
        <v>4</v>
      </c>
      <c r="G34">
        <v>1</v>
      </c>
    </row>
    <row r="35" spans="1:7">
      <c r="A35" t="s">
        <v>27</v>
      </c>
      <c r="B35">
        <v>44</v>
      </c>
      <c r="C35">
        <v>48</v>
      </c>
      <c r="D35">
        <v>54</v>
      </c>
      <c r="E35">
        <v>50</v>
      </c>
      <c r="F35">
        <v>40</v>
      </c>
      <c r="G35">
        <v>25</v>
      </c>
    </row>
    <row r="36" spans="1:7">
      <c r="A36" t="s">
        <v>28</v>
      </c>
      <c r="B36">
        <v>47</v>
      </c>
      <c r="C36">
        <v>31</v>
      </c>
      <c r="D36">
        <v>33</v>
      </c>
      <c r="E36">
        <v>42</v>
      </c>
      <c r="F36">
        <v>56</v>
      </c>
      <c r="G36">
        <v>73</v>
      </c>
    </row>
    <row r="37" spans="1:7">
      <c r="A37" t="s">
        <v>29</v>
      </c>
      <c r="B37">
        <v>-2</v>
      </c>
      <c r="C37">
        <v>1</v>
      </c>
      <c r="D37">
        <v>-2</v>
      </c>
      <c r="E37">
        <v>-2</v>
      </c>
      <c r="F37">
        <v>-2</v>
      </c>
      <c r="G37">
        <v>-2</v>
      </c>
    </row>
    <row r="38" spans="1:7">
      <c r="A38" t="s">
        <v>1</v>
      </c>
    </row>
    <row r="39" spans="1:7">
      <c r="A39" t="s">
        <v>30</v>
      </c>
      <c r="B39">
        <v>86</v>
      </c>
      <c r="C39">
        <v>61</v>
      </c>
      <c r="D39">
        <v>84</v>
      </c>
      <c r="E39">
        <v>94</v>
      </c>
      <c r="F39">
        <v>96</v>
      </c>
      <c r="G39">
        <v>96</v>
      </c>
    </row>
    <row r="40" spans="1:7">
      <c r="A40" t="s">
        <v>1</v>
      </c>
    </row>
    <row r="41" spans="1:7">
      <c r="A41" t="s">
        <v>31</v>
      </c>
      <c r="B41" s="2">
        <v>2755882</v>
      </c>
      <c r="C41">
        <v>8.6999999999999993</v>
      </c>
      <c r="D41">
        <v>13.1</v>
      </c>
      <c r="E41">
        <v>17.3</v>
      </c>
      <c r="F41">
        <v>23.4</v>
      </c>
      <c r="G41">
        <v>37.4</v>
      </c>
    </row>
    <row r="42" spans="1:7">
      <c r="A42" t="s">
        <v>1</v>
      </c>
    </row>
    <row r="43" spans="1:7">
      <c r="A43" t="s">
        <v>32</v>
      </c>
      <c r="B43" s="1">
        <v>365324</v>
      </c>
      <c r="C43">
        <v>10.6</v>
      </c>
      <c r="D43">
        <v>15.8</v>
      </c>
      <c r="E43">
        <v>18.2</v>
      </c>
      <c r="F43">
        <v>23.3</v>
      </c>
      <c r="G43">
        <v>32.200000000000003</v>
      </c>
    </row>
    <row r="44" spans="1:7">
      <c r="A44" t="s">
        <v>33</v>
      </c>
      <c r="B44" s="1">
        <v>223474</v>
      </c>
      <c r="C44">
        <v>12.6</v>
      </c>
      <c r="D44">
        <v>18.100000000000001</v>
      </c>
      <c r="E44">
        <v>18.7</v>
      </c>
      <c r="F44">
        <v>22.8</v>
      </c>
      <c r="G44">
        <v>27.8</v>
      </c>
    </row>
    <row r="45" spans="1:7">
      <c r="A45" t="s">
        <v>34</v>
      </c>
      <c r="B45" s="1">
        <v>35158</v>
      </c>
      <c r="C45">
        <v>12.8</v>
      </c>
      <c r="D45">
        <v>17.100000000000001</v>
      </c>
      <c r="E45">
        <v>19.2</v>
      </c>
      <c r="F45">
        <v>22.6</v>
      </c>
      <c r="G45">
        <v>28.3</v>
      </c>
    </row>
    <row r="46" spans="1:7">
      <c r="A46" t="s">
        <v>35</v>
      </c>
      <c r="B46" s="1">
        <v>13081</v>
      </c>
      <c r="C46">
        <v>13.5</v>
      </c>
      <c r="D46">
        <v>17.899999999999999</v>
      </c>
      <c r="E46">
        <v>19.8</v>
      </c>
      <c r="F46">
        <v>22.5</v>
      </c>
      <c r="G46">
        <v>26.3</v>
      </c>
    </row>
    <row r="47" spans="1:7">
      <c r="A47" t="s">
        <v>36</v>
      </c>
      <c r="B47" s="1">
        <v>22077</v>
      </c>
      <c r="C47">
        <v>12.3</v>
      </c>
      <c r="D47">
        <v>16.7</v>
      </c>
      <c r="E47">
        <v>18.899999999999999</v>
      </c>
      <c r="F47">
        <v>22.7</v>
      </c>
      <c r="G47">
        <v>29.4</v>
      </c>
    </row>
    <row r="48" spans="1:7">
      <c r="A48" t="s">
        <v>37</v>
      </c>
      <c r="B48" s="1">
        <v>58640</v>
      </c>
      <c r="C48">
        <v>13.4</v>
      </c>
      <c r="D48">
        <v>20.3</v>
      </c>
      <c r="E48">
        <v>18.399999999999999</v>
      </c>
      <c r="F48">
        <v>22.4</v>
      </c>
      <c r="G48">
        <v>25.4</v>
      </c>
    </row>
    <row r="49" spans="1:7">
      <c r="A49" t="s">
        <v>38</v>
      </c>
      <c r="B49" s="1">
        <v>17952</v>
      </c>
      <c r="C49">
        <v>12.9</v>
      </c>
      <c r="D49">
        <v>19.2</v>
      </c>
      <c r="E49">
        <v>18.5</v>
      </c>
      <c r="F49">
        <v>23.6</v>
      </c>
      <c r="G49">
        <v>25.8</v>
      </c>
    </row>
    <row r="50" spans="1:7">
      <c r="A50" t="s">
        <v>39</v>
      </c>
      <c r="B50" s="1">
        <v>12181</v>
      </c>
      <c r="C50">
        <v>14.6</v>
      </c>
      <c r="D50">
        <v>22.3</v>
      </c>
      <c r="E50">
        <v>19</v>
      </c>
      <c r="F50">
        <v>21.7</v>
      </c>
      <c r="G50">
        <v>22.4</v>
      </c>
    </row>
    <row r="51" spans="1:7">
      <c r="A51" t="s">
        <v>40</v>
      </c>
      <c r="B51" s="1">
        <v>8144</v>
      </c>
      <c r="C51">
        <v>13.6</v>
      </c>
      <c r="D51">
        <v>20.100000000000001</v>
      </c>
      <c r="E51">
        <v>17.899999999999999</v>
      </c>
      <c r="F51">
        <v>22.1</v>
      </c>
      <c r="G51">
        <v>26.3</v>
      </c>
    </row>
    <row r="52" spans="1:7">
      <c r="A52" t="s">
        <v>41</v>
      </c>
      <c r="B52" s="1">
        <v>10550</v>
      </c>
      <c r="C52">
        <v>12.5</v>
      </c>
      <c r="D52">
        <v>19.399999999999999</v>
      </c>
      <c r="E52">
        <v>18.8</v>
      </c>
      <c r="F52">
        <v>22.5</v>
      </c>
      <c r="G52">
        <v>26.8</v>
      </c>
    </row>
    <row r="53" spans="1:7">
      <c r="A53" t="s">
        <v>42</v>
      </c>
      <c r="B53" s="1">
        <v>7373</v>
      </c>
      <c r="C53">
        <v>13.2</v>
      </c>
      <c r="D53">
        <v>20.9</v>
      </c>
      <c r="E53">
        <v>17.3</v>
      </c>
      <c r="F53">
        <v>21.1</v>
      </c>
      <c r="G53">
        <v>27.5</v>
      </c>
    </row>
    <row r="54" spans="1:7">
      <c r="A54" t="s">
        <v>43</v>
      </c>
      <c r="B54" s="1">
        <v>2439</v>
      </c>
      <c r="C54">
        <v>15.9</v>
      </c>
      <c r="D54">
        <v>21.7</v>
      </c>
      <c r="E54">
        <v>19.100000000000001</v>
      </c>
      <c r="F54">
        <v>20.7</v>
      </c>
      <c r="G54">
        <v>22.6</v>
      </c>
    </row>
    <row r="55" spans="1:7">
      <c r="A55" t="s">
        <v>1</v>
      </c>
    </row>
    <row r="56" spans="1:7">
      <c r="A56" t="s">
        <v>44</v>
      </c>
      <c r="B56" s="1">
        <v>24087</v>
      </c>
      <c r="C56">
        <v>12.1</v>
      </c>
      <c r="D56">
        <v>17.5</v>
      </c>
      <c r="E56">
        <v>19.3</v>
      </c>
      <c r="F56">
        <v>22.9</v>
      </c>
      <c r="G56">
        <v>28.2</v>
      </c>
    </row>
    <row r="57" spans="1:7">
      <c r="A57" t="s">
        <v>45</v>
      </c>
      <c r="B57" s="1">
        <v>10007</v>
      </c>
      <c r="C57">
        <v>14.3</v>
      </c>
      <c r="D57">
        <v>18.8</v>
      </c>
      <c r="E57">
        <v>20</v>
      </c>
      <c r="F57">
        <v>22.4</v>
      </c>
      <c r="G57">
        <v>24.4</v>
      </c>
    </row>
    <row r="58" spans="1:7">
      <c r="A58" t="s">
        <v>46</v>
      </c>
      <c r="B58" s="1">
        <v>14080</v>
      </c>
      <c r="C58">
        <v>10.6</v>
      </c>
      <c r="D58">
        <v>16.600000000000001</v>
      </c>
      <c r="E58">
        <v>18.7</v>
      </c>
      <c r="F58">
        <v>23.2</v>
      </c>
      <c r="G58">
        <v>30.8</v>
      </c>
    </row>
    <row r="59" spans="1:7">
      <c r="A59" t="s">
        <v>47</v>
      </c>
      <c r="B59" s="1">
        <v>36148</v>
      </c>
      <c r="C59">
        <v>13.2</v>
      </c>
      <c r="D59">
        <v>18.5</v>
      </c>
      <c r="E59">
        <v>18.8</v>
      </c>
      <c r="F59">
        <v>21.7</v>
      </c>
      <c r="G59">
        <v>27.7</v>
      </c>
    </row>
    <row r="60" spans="1:7">
      <c r="A60" t="s">
        <v>48</v>
      </c>
      <c r="B60" s="1">
        <v>11462</v>
      </c>
      <c r="C60">
        <v>13.6</v>
      </c>
      <c r="D60">
        <v>18.100000000000001</v>
      </c>
      <c r="E60">
        <v>18.8</v>
      </c>
      <c r="F60">
        <v>20.7</v>
      </c>
      <c r="G60">
        <v>28.8</v>
      </c>
    </row>
    <row r="61" spans="1:7">
      <c r="A61" t="s">
        <v>49</v>
      </c>
      <c r="B61" s="1">
        <v>10891</v>
      </c>
      <c r="C61">
        <v>12.2</v>
      </c>
      <c r="D61">
        <v>18.7</v>
      </c>
      <c r="E61">
        <v>19.100000000000001</v>
      </c>
      <c r="F61">
        <v>21.6</v>
      </c>
      <c r="G61">
        <v>28.4</v>
      </c>
    </row>
    <row r="62" spans="1:7">
      <c r="A62" t="s">
        <v>50</v>
      </c>
      <c r="B62" s="1">
        <v>7500</v>
      </c>
      <c r="C62">
        <v>13.6</v>
      </c>
      <c r="D62">
        <v>18.3</v>
      </c>
      <c r="E62">
        <v>18.5</v>
      </c>
      <c r="F62">
        <v>22.2</v>
      </c>
      <c r="G62">
        <v>27.4</v>
      </c>
    </row>
    <row r="63" spans="1:7">
      <c r="A63" t="s">
        <v>51</v>
      </c>
      <c r="B63" s="1">
        <v>6296</v>
      </c>
      <c r="C63">
        <v>13.6</v>
      </c>
      <c r="D63">
        <v>19.2</v>
      </c>
      <c r="E63">
        <v>18.8</v>
      </c>
      <c r="F63">
        <v>23.2</v>
      </c>
      <c r="G63">
        <v>25.2</v>
      </c>
    </row>
    <row r="64" spans="1:7">
      <c r="A64" t="s">
        <v>1</v>
      </c>
    </row>
    <row r="65" spans="1:7">
      <c r="A65" t="s">
        <v>52</v>
      </c>
      <c r="B65" s="1">
        <v>69441</v>
      </c>
      <c r="C65">
        <v>11.7</v>
      </c>
      <c r="D65">
        <v>16.600000000000001</v>
      </c>
      <c r="E65">
        <v>18.5</v>
      </c>
      <c r="F65">
        <v>23.8</v>
      </c>
      <c r="G65">
        <v>29.4</v>
      </c>
    </row>
    <row r="66" spans="1:7">
      <c r="A66" t="s">
        <v>53</v>
      </c>
      <c r="B66" s="1">
        <v>9240</v>
      </c>
      <c r="C66">
        <v>11.4</v>
      </c>
      <c r="D66">
        <v>17.600000000000001</v>
      </c>
      <c r="E66">
        <v>18.899999999999999</v>
      </c>
      <c r="F66">
        <v>23</v>
      </c>
      <c r="G66">
        <v>29.2</v>
      </c>
    </row>
    <row r="67" spans="1:7">
      <c r="A67" t="s">
        <v>54</v>
      </c>
      <c r="B67" s="1">
        <v>6467</v>
      </c>
      <c r="C67">
        <v>13.6</v>
      </c>
      <c r="D67">
        <v>19.600000000000001</v>
      </c>
      <c r="E67">
        <v>18.600000000000001</v>
      </c>
      <c r="F67">
        <v>23.2</v>
      </c>
      <c r="G67">
        <v>25</v>
      </c>
    </row>
    <row r="68" spans="1:7">
      <c r="A68" t="s">
        <v>55</v>
      </c>
      <c r="B68" s="1">
        <v>30498</v>
      </c>
      <c r="C68">
        <v>11.6</v>
      </c>
      <c r="D68">
        <v>15.9</v>
      </c>
      <c r="E68">
        <v>18.399999999999999</v>
      </c>
      <c r="F68">
        <v>24.4</v>
      </c>
      <c r="G68">
        <v>29.7</v>
      </c>
    </row>
    <row r="69" spans="1:7">
      <c r="A69" t="s">
        <v>56</v>
      </c>
      <c r="B69" s="1">
        <v>19356</v>
      </c>
      <c r="C69">
        <v>12.2</v>
      </c>
      <c r="D69">
        <v>17.600000000000001</v>
      </c>
      <c r="E69">
        <v>18.600000000000001</v>
      </c>
      <c r="F69">
        <v>23.4</v>
      </c>
      <c r="G69">
        <v>28.1</v>
      </c>
    </row>
    <row r="70" spans="1:7">
      <c r="A70" t="s">
        <v>57</v>
      </c>
    </row>
    <row r="71" spans="1:7">
      <c r="A71" t="s">
        <v>58</v>
      </c>
      <c r="B71" s="1">
        <v>3879</v>
      </c>
      <c r="C71">
        <v>8.1</v>
      </c>
      <c r="D71">
        <v>8.8000000000000007</v>
      </c>
      <c r="E71">
        <v>17.5</v>
      </c>
      <c r="F71">
        <v>24</v>
      </c>
      <c r="G71">
        <v>41.7</v>
      </c>
    </row>
    <row r="72" spans="1:7">
      <c r="A72" t="s">
        <v>59</v>
      </c>
      <c r="B72" s="1">
        <v>141850</v>
      </c>
      <c r="C72">
        <v>7.3</v>
      </c>
      <c r="D72">
        <v>12.2</v>
      </c>
      <c r="E72">
        <v>17.3</v>
      </c>
      <c r="F72">
        <v>24</v>
      </c>
      <c r="G72">
        <v>39.200000000000003</v>
      </c>
    </row>
    <row r="73" spans="1:7">
      <c r="A73" t="s">
        <v>1</v>
      </c>
    </row>
    <row r="74" spans="1:7">
      <c r="A74" t="s">
        <v>60</v>
      </c>
      <c r="B74" s="1">
        <v>23534</v>
      </c>
      <c r="C74">
        <v>7.8</v>
      </c>
      <c r="D74">
        <v>12.8</v>
      </c>
      <c r="E74">
        <v>15.2</v>
      </c>
      <c r="F74">
        <v>23.2</v>
      </c>
      <c r="G74">
        <v>41</v>
      </c>
    </row>
    <row r="75" spans="1:7">
      <c r="A75" t="s">
        <v>1</v>
      </c>
    </row>
    <row r="76" spans="1:7">
      <c r="A76" t="s">
        <v>61</v>
      </c>
      <c r="B76" s="1">
        <v>875337</v>
      </c>
      <c r="C76">
        <v>10.6</v>
      </c>
      <c r="D76">
        <v>13.8</v>
      </c>
      <c r="E76">
        <v>17.5</v>
      </c>
      <c r="F76">
        <v>22.3</v>
      </c>
      <c r="G76">
        <v>35.700000000000003</v>
      </c>
    </row>
    <row r="77" spans="1:7">
      <c r="A77" t="s">
        <v>62</v>
      </c>
      <c r="B77" s="1">
        <v>493141</v>
      </c>
      <c r="C77">
        <v>10.6</v>
      </c>
      <c r="D77">
        <v>13.7</v>
      </c>
      <c r="E77">
        <v>17.2</v>
      </c>
      <c r="F77">
        <v>21.7</v>
      </c>
      <c r="G77">
        <v>36.700000000000003</v>
      </c>
    </row>
    <row r="78" spans="1:7">
      <c r="A78" t="s">
        <v>63</v>
      </c>
      <c r="B78" s="1">
        <v>312465</v>
      </c>
      <c r="C78">
        <v>5.8</v>
      </c>
      <c r="D78">
        <v>9.6999999999999993</v>
      </c>
      <c r="E78">
        <v>14.4</v>
      </c>
      <c r="F78">
        <v>23</v>
      </c>
      <c r="G78">
        <v>47.2</v>
      </c>
    </row>
    <row r="79" spans="1:7">
      <c r="A79" t="s">
        <v>164</v>
      </c>
      <c r="B79" s="1">
        <v>176698</v>
      </c>
      <c r="C79">
        <v>3.3</v>
      </c>
      <c r="D79">
        <v>6.1</v>
      </c>
      <c r="E79">
        <v>13.4</v>
      </c>
      <c r="F79">
        <v>23.8</v>
      </c>
      <c r="G79">
        <v>53.4</v>
      </c>
    </row>
    <row r="80" spans="1:7">
      <c r="A80" t="s">
        <v>65</v>
      </c>
      <c r="B80" s="1">
        <v>75754</v>
      </c>
      <c r="C80">
        <v>8.9</v>
      </c>
      <c r="D80">
        <v>12.7</v>
      </c>
      <c r="E80">
        <v>14.7</v>
      </c>
      <c r="F80">
        <v>21.4</v>
      </c>
      <c r="G80">
        <v>42.3</v>
      </c>
    </row>
    <row r="81" spans="1:7">
      <c r="A81" t="s">
        <v>66</v>
      </c>
    </row>
    <row r="82" spans="1:7">
      <c r="A82" t="s">
        <v>67</v>
      </c>
      <c r="B82" s="1">
        <v>60013</v>
      </c>
      <c r="C82">
        <v>9.1999999999999993</v>
      </c>
      <c r="D82">
        <v>16.100000000000001</v>
      </c>
      <c r="E82">
        <v>17</v>
      </c>
      <c r="F82">
        <v>22.4</v>
      </c>
      <c r="G82">
        <v>35.299999999999997</v>
      </c>
    </row>
    <row r="83" spans="1:7">
      <c r="A83" t="s">
        <v>68</v>
      </c>
      <c r="B83" s="1">
        <v>149342</v>
      </c>
      <c r="C83">
        <v>21.7</v>
      </c>
      <c r="D83">
        <v>22.9</v>
      </c>
      <c r="E83">
        <v>24.1</v>
      </c>
      <c r="F83">
        <v>19.399999999999999</v>
      </c>
      <c r="G83">
        <v>11.9</v>
      </c>
    </row>
    <row r="84" spans="1:7">
      <c r="A84" t="s">
        <v>69</v>
      </c>
      <c r="B84" s="1">
        <v>31333</v>
      </c>
      <c r="C84">
        <v>6.2</v>
      </c>
      <c r="D84">
        <v>10.3</v>
      </c>
      <c r="E84">
        <v>12.8</v>
      </c>
      <c r="F84">
        <v>19.8</v>
      </c>
      <c r="G84">
        <v>51</v>
      </c>
    </row>
    <row r="85" spans="1:7">
      <c r="A85" t="s">
        <v>1</v>
      </c>
    </row>
    <row r="86" spans="1:7">
      <c r="A86" t="s">
        <v>70</v>
      </c>
      <c r="B86" s="1">
        <v>181811</v>
      </c>
      <c r="C86">
        <v>13.4</v>
      </c>
      <c r="D86">
        <v>17.100000000000001</v>
      </c>
      <c r="E86">
        <v>19.5</v>
      </c>
      <c r="F86">
        <v>22</v>
      </c>
      <c r="G86">
        <v>28</v>
      </c>
    </row>
    <row r="87" spans="1:7">
      <c r="A87" t="s">
        <v>71</v>
      </c>
      <c r="B87" s="1">
        <v>22404</v>
      </c>
      <c r="C87">
        <v>14.3</v>
      </c>
      <c r="D87">
        <v>16.899999999999999</v>
      </c>
      <c r="E87">
        <v>18.399999999999999</v>
      </c>
      <c r="F87">
        <v>21.4</v>
      </c>
      <c r="G87">
        <v>29</v>
      </c>
    </row>
    <row r="88" spans="1:7">
      <c r="A88" t="s">
        <v>72</v>
      </c>
      <c r="B88" s="1">
        <v>71265</v>
      </c>
      <c r="C88">
        <v>13.4</v>
      </c>
      <c r="D88">
        <v>17.399999999999999</v>
      </c>
      <c r="E88">
        <v>19.899999999999999</v>
      </c>
      <c r="F88">
        <v>22</v>
      </c>
      <c r="G88">
        <v>27.3</v>
      </c>
    </row>
    <row r="89" spans="1:7">
      <c r="A89" t="s">
        <v>73</v>
      </c>
      <c r="B89" s="1">
        <v>7095</v>
      </c>
      <c r="C89">
        <v>13.8</v>
      </c>
      <c r="D89">
        <v>19.2</v>
      </c>
      <c r="E89">
        <v>19.7</v>
      </c>
      <c r="F89">
        <v>20.9</v>
      </c>
      <c r="G89">
        <v>26.3</v>
      </c>
    </row>
    <row r="90" spans="1:7">
      <c r="A90" t="s">
        <v>165</v>
      </c>
      <c r="B90" s="1">
        <v>59191</v>
      </c>
      <c r="C90">
        <v>13.8</v>
      </c>
      <c r="D90">
        <v>16.899999999999999</v>
      </c>
      <c r="E90">
        <v>19.8</v>
      </c>
      <c r="F90">
        <v>22.1</v>
      </c>
      <c r="G90">
        <v>27.4</v>
      </c>
    </row>
    <row r="91" spans="1:7">
      <c r="A91" t="s">
        <v>75</v>
      </c>
      <c r="B91" s="1">
        <v>21857</v>
      </c>
      <c r="C91">
        <v>11.1</v>
      </c>
      <c r="D91">
        <v>16</v>
      </c>
      <c r="E91">
        <v>18.3</v>
      </c>
      <c r="F91">
        <v>23.1</v>
      </c>
      <c r="G91">
        <v>31.5</v>
      </c>
    </row>
    <row r="92" spans="1:7">
      <c r="A92" t="s">
        <v>76</v>
      </c>
      <c r="B92" s="1">
        <v>43233</v>
      </c>
      <c r="C92">
        <v>7.4</v>
      </c>
      <c r="D92">
        <v>11.8</v>
      </c>
      <c r="E92">
        <v>14.7</v>
      </c>
      <c r="F92">
        <v>21.4</v>
      </c>
      <c r="G92">
        <v>44.6</v>
      </c>
    </row>
    <row r="93" spans="1:7">
      <c r="A93" t="s">
        <v>77</v>
      </c>
      <c r="B93" s="1">
        <v>22026</v>
      </c>
      <c r="C93">
        <v>7.3</v>
      </c>
      <c r="D93">
        <v>10</v>
      </c>
      <c r="E93">
        <v>15.6</v>
      </c>
      <c r="F93">
        <v>27.8</v>
      </c>
      <c r="G93">
        <v>39.299999999999997</v>
      </c>
    </row>
    <row r="94" spans="1:7">
      <c r="A94" t="s">
        <v>78</v>
      </c>
      <c r="B94" s="1">
        <v>21207</v>
      </c>
      <c r="C94">
        <v>7.6</v>
      </c>
      <c r="D94">
        <v>13.7</v>
      </c>
      <c r="E94">
        <v>13.8</v>
      </c>
      <c r="F94">
        <v>14.7</v>
      </c>
      <c r="G94">
        <v>50.1</v>
      </c>
    </row>
    <row r="95" spans="1:7">
      <c r="A95" t="s">
        <v>1</v>
      </c>
    </row>
    <row r="96" spans="1:7">
      <c r="A96" t="s">
        <v>79</v>
      </c>
      <c r="B96" s="1">
        <v>35989</v>
      </c>
      <c r="C96">
        <v>9.1999999999999993</v>
      </c>
      <c r="D96">
        <v>14.2</v>
      </c>
      <c r="E96">
        <v>19.399999999999999</v>
      </c>
      <c r="F96">
        <v>22.5</v>
      </c>
      <c r="G96">
        <v>34.700000000000003</v>
      </c>
    </row>
    <row r="97" spans="1:7">
      <c r="A97" t="s">
        <v>80</v>
      </c>
      <c r="B97" s="1">
        <v>9119</v>
      </c>
      <c r="C97">
        <v>10.4</v>
      </c>
      <c r="D97">
        <v>17.3</v>
      </c>
      <c r="E97">
        <v>20.2</v>
      </c>
      <c r="F97">
        <v>21.6</v>
      </c>
      <c r="G97">
        <v>30.5</v>
      </c>
    </row>
    <row r="98" spans="1:7">
      <c r="A98" t="s">
        <v>81</v>
      </c>
      <c r="B98" s="1">
        <v>16073</v>
      </c>
      <c r="C98">
        <v>9</v>
      </c>
      <c r="D98">
        <v>13.5</v>
      </c>
      <c r="E98">
        <v>18.7</v>
      </c>
      <c r="F98">
        <v>21.1</v>
      </c>
      <c r="G98">
        <v>37.6</v>
      </c>
    </row>
    <row r="99" spans="1:7">
      <c r="A99" t="s">
        <v>82</v>
      </c>
      <c r="B99" s="1">
        <v>10797</v>
      </c>
      <c r="C99">
        <v>8.4</v>
      </c>
      <c r="D99">
        <v>12.5</v>
      </c>
      <c r="E99">
        <v>19.899999999999999</v>
      </c>
      <c r="F99">
        <v>25.3</v>
      </c>
      <c r="G99">
        <v>33.9</v>
      </c>
    </row>
    <row r="100" spans="1:7">
      <c r="A100" t="s">
        <v>83</v>
      </c>
      <c r="B100" s="1">
        <v>121163</v>
      </c>
      <c r="C100">
        <v>8.1</v>
      </c>
      <c r="D100">
        <v>9.9</v>
      </c>
      <c r="E100">
        <v>16.2</v>
      </c>
      <c r="F100">
        <v>25.6</v>
      </c>
      <c r="G100">
        <v>40.200000000000003</v>
      </c>
    </row>
    <row r="101" spans="1:7">
      <c r="A101" t="s">
        <v>84</v>
      </c>
      <c r="B101" s="1">
        <v>8470</v>
      </c>
      <c r="C101">
        <v>8.6999999999999993</v>
      </c>
      <c r="D101">
        <v>10.1</v>
      </c>
      <c r="E101">
        <v>13.8</v>
      </c>
      <c r="F101">
        <v>23.7</v>
      </c>
      <c r="G101">
        <v>43.6</v>
      </c>
    </row>
    <row r="102" spans="1:7">
      <c r="A102" t="s">
        <v>85</v>
      </c>
      <c r="B102" s="1">
        <v>26621</v>
      </c>
      <c r="C102">
        <v>7.5</v>
      </c>
      <c r="D102">
        <v>12.1</v>
      </c>
      <c r="E102">
        <v>17.100000000000001</v>
      </c>
      <c r="F102">
        <v>21.1</v>
      </c>
      <c r="G102">
        <v>42.3</v>
      </c>
    </row>
    <row r="103" spans="1:7">
      <c r="A103" t="s">
        <v>86</v>
      </c>
      <c r="B103" s="1">
        <v>16614</v>
      </c>
      <c r="C103">
        <v>11.2</v>
      </c>
      <c r="D103">
        <v>5.4</v>
      </c>
      <c r="E103">
        <v>11.4</v>
      </c>
      <c r="F103">
        <v>47</v>
      </c>
      <c r="G103">
        <v>24.9</v>
      </c>
    </row>
    <row r="104" spans="1:7">
      <c r="A104" t="s">
        <v>87</v>
      </c>
      <c r="B104" s="1">
        <v>12970</v>
      </c>
      <c r="C104">
        <v>10.199999999999999</v>
      </c>
      <c r="D104">
        <v>16.399999999999999</v>
      </c>
      <c r="E104">
        <v>21.5</v>
      </c>
      <c r="F104">
        <v>21.3</v>
      </c>
      <c r="G104">
        <v>30.6</v>
      </c>
    </row>
    <row r="105" spans="1:7">
      <c r="A105" t="s">
        <v>88</v>
      </c>
      <c r="B105" s="1">
        <v>7303</v>
      </c>
      <c r="C105">
        <v>8.8000000000000007</v>
      </c>
      <c r="D105">
        <v>11.2</v>
      </c>
      <c r="E105">
        <v>20.2</v>
      </c>
      <c r="F105">
        <v>22</v>
      </c>
      <c r="G105">
        <v>37.700000000000003</v>
      </c>
    </row>
    <row r="106" spans="1:7">
      <c r="A106" t="s">
        <v>89</v>
      </c>
      <c r="B106" s="1">
        <v>49185</v>
      </c>
      <c r="C106">
        <v>6.6</v>
      </c>
      <c r="D106">
        <v>8.3000000000000007</v>
      </c>
      <c r="E106">
        <v>15.7</v>
      </c>
      <c r="F106">
        <v>22.8</v>
      </c>
      <c r="G106">
        <v>46.6</v>
      </c>
    </row>
    <row r="107" spans="1:7">
      <c r="A107" t="s">
        <v>1</v>
      </c>
    </row>
    <row r="108" spans="1:7">
      <c r="A108" t="s">
        <v>90</v>
      </c>
      <c r="B108" s="1">
        <v>140025</v>
      </c>
      <c r="C108">
        <v>8.6</v>
      </c>
      <c r="D108">
        <v>13.7</v>
      </c>
      <c r="E108">
        <v>16.899999999999999</v>
      </c>
      <c r="F108">
        <v>22.2</v>
      </c>
      <c r="G108">
        <v>38.6</v>
      </c>
    </row>
    <row r="109" spans="1:7">
      <c r="A109" t="s">
        <v>91</v>
      </c>
      <c r="B109" s="1">
        <v>34302</v>
      </c>
      <c r="C109">
        <v>6.4</v>
      </c>
      <c r="D109">
        <v>14.2</v>
      </c>
      <c r="E109">
        <v>15.3</v>
      </c>
      <c r="F109">
        <v>20.7</v>
      </c>
      <c r="G109">
        <v>43.4</v>
      </c>
    </row>
    <row r="110" spans="1:7">
      <c r="A110" t="s">
        <v>92</v>
      </c>
      <c r="B110" s="1">
        <v>26669</v>
      </c>
      <c r="C110">
        <v>5.4</v>
      </c>
      <c r="D110">
        <v>14</v>
      </c>
      <c r="E110">
        <v>16</v>
      </c>
      <c r="F110">
        <v>22</v>
      </c>
      <c r="G110">
        <v>42.7</v>
      </c>
    </row>
    <row r="111" spans="1:7">
      <c r="A111" t="s">
        <v>93</v>
      </c>
      <c r="B111" s="1">
        <v>7633</v>
      </c>
      <c r="C111">
        <v>9.9</v>
      </c>
      <c r="D111">
        <v>14.8</v>
      </c>
      <c r="E111">
        <v>13.1</v>
      </c>
      <c r="F111">
        <v>16.2</v>
      </c>
      <c r="G111">
        <v>46</v>
      </c>
    </row>
    <row r="112" spans="1:7">
      <c r="A112" t="s">
        <v>94</v>
      </c>
      <c r="B112" s="1">
        <v>54408</v>
      </c>
      <c r="C112">
        <v>7.8</v>
      </c>
      <c r="D112">
        <v>12.6</v>
      </c>
      <c r="E112">
        <v>17.399999999999999</v>
      </c>
      <c r="F112">
        <v>24.1</v>
      </c>
      <c r="G112">
        <v>38.200000000000003</v>
      </c>
    </row>
    <row r="113" spans="1:7">
      <c r="A113" t="s">
        <v>95</v>
      </c>
      <c r="B113" s="1">
        <v>46050</v>
      </c>
      <c r="C113">
        <v>7.3</v>
      </c>
      <c r="D113">
        <v>12.8</v>
      </c>
      <c r="E113">
        <v>16.100000000000001</v>
      </c>
      <c r="F113">
        <v>24.8</v>
      </c>
      <c r="G113">
        <v>39</v>
      </c>
    </row>
    <row r="114" spans="1:7">
      <c r="A114" t="s">
        <v>96</v>
      </c>
      <c r="B114" s="1">
        <v>8358</v>
      </c>
      <c r="C114">
        <v>10.199999999999999</v>
      </c>
      <c r="D114">
        <v>11.3</v>
      </c>
      <c r="E114">
        <v>24.3</v>
      </c>
      <c r="F114">
        <v>20.7</v>
      </c>
      <c r="G114">
        <v>33.6</v>
      </c>
    </row>
    <row r="115" spans="1:7">
      <c r="A115" t="s">
        <v>97</v>
      </c>
      <c r="B115" s="1">
        <v>6692</v>
      </c>
      <c r="C115">
        <v>11.4</v>
      </c>
      <c r="D115">
        <v>13.5</v>
      </c>
      <c r="E115">
        <v>19.3</v>
      </c>
      <c r="F115">
        <v>23.8</v>
      </c>
      <c r="G115">
        <v>32</v>
      </c>
    </row>
    <row r="116" spans="1:7">
      <c r="A116" t="s">
        <v>98</v>
      </c>
      <c r="B116" s="1">
        <v>22214</v>
      </c>
      <c r="C116">
        <v>12.2</v>
      </c>
      <c r="D116">
        <v>16.8</v>
      </c>
      <c r="E116">
        <v>17.899999999999999</v>
      </c>
      <c r="F116">
        <v>19.7</v>
      </c>
      <c r="G116">
        <v>33.299999999999997</v>
      </c>
    </row>
    <row r="117" spans="1:7">
      <c r="A117" t="s">
        <v>99</v>
      </c>
      <c r="B117" s="1">
        <v>22409</v>
      </c>
      <c r="C117">
        <v>9.1999999999999993</v>
      </c>
      <c r="D117">
        <v>12.9</v>
      </c>
      <c r="E117">
        <v>16.8</v>
      </c>
      <c r="F117">
        <v>21.9</v>
      </c>
      <c r="G117">
        <v>39.200000000000003</v>
      </c>
    </row>
    <row r="118" spans="1:7">
      <c r="A118" t="s">
        <v>1</v>
      </c>
    </row>
    <row r="119" spans="1:7">
      <c r="A119" t="s">
        <v>100</v>
      </c>
      <c r="B119" s="1">
        <v>509991</v>
      </c>
      <c r="C119">
        <v>6.6</v>
      </c>
      <c r="D119">
        <v>13.2</v>
      </c>
      <c r="E119">
        <v>18.8</v>
      </c>
      <c r="F119">
        <v>25</v>
      </c>
      <c r="G119">
        <v>36.5</v>
      </c>
    </row>
    <row r="120" spans="1:7">
      <c r="A120" t="s">
        <v>101</v>
      </c>
      <c r="B120" s="1">
        <v>223332</v>
      </c>
      <c r="C120">
        <v>4.9000000000000004</v>
      </c>
      <c r="D120">
        <v>13.3</v>
      </c>
      <c r="E120">
        <v>20.2</v>
      </c>
      <c r="F120">
        <v>25.4</v>
      </c>
      <c r="G120">
        <v>36.299999999999997</v>
      </c>
    </row>
    <row r="121" spans="1:7">
      <c r="A121" t="s">
        <v>102</v>
      </c>
      <c r="B121" s="1">
        <v>99552</v>
      </c>
      <c r="C121">
        <v>3.6</v>
      </c>
      <c r="D121">
        <v>14.4</v>
      </c>
      <c r="E121">
        <v>14</v>
      </c>
      <c r="F121">
        <v>23.9</v>
      </c>
      <c r="G121">
        <v>44</v>
      </c>
    </row>
    <row r="122" spans="1:7">
      <c r="A122" t="s">
        <v>103</v>
      </c>
      <c r="B122" s="1">
        <v>121043</v>
      </c>
      <c r="C122">
        <v>5.9</v>
      </c>
      <c r="D122">
        <v>12.4</v>
      </c>
      <c r="E122">
        <v>25.5</v>
      </c>
      <c r="F122">
        <v>26.2</v>
      </c>
      <c r="G122">
        <v>30</v>
      </c>
    </row>
    <row r="123" spans="1:7">
      <c r="A123" t="s">
        <v>104</v>
      </c>
      <c r="B123" s="1">
        <v>2738</v>
      </c>
      <c r="C123" t="s">
        <v>407</v>
      </c>
      <c r="D123" t="s">
        <v>408</v>
      </c>
      <c r="E123" t="s">
        <v>409</v>
      </c>
      <c r="F123" t="s">
        <v>410</v>
      </c>
      <c r="G123">
        <v>32.799999999999997</v>
      </c>
    </row>
    <row r="124" spans="1:7">
      <c r="A124" t="s">
        <v>107</v>
      </c>
      <c r="B124" s="1">
        <v>84618</v>
      </c>
      <c r="C124">
        <v>9.1999999999999993</v>
      </c>
      <c r="D124">
        <v>14.1</v>
      </c>
      <c r="E124">
        <v>19.399999999999999</v>
      </c>
      <c r="F124">
        <v>25.1</v>
      </c>
      <c r="G124">
        <v>32</v>
      </c>
    </row>
    <row r="125" spans="1:7">
      <c r="A125" t="s">
        <v>108</v>
      </c>
      <c r="B125" s="1">
        <v>171414</v>
      </c>
      <c r="C125">
        <v>7.3</v>
      </c>
      <c r="D125">
        <v>12.8</v>
      </c>
      <c r="E125">
        <v>17.7</v>
      </c>
      <c r="F125">
        <v>25.2</v>
      </c>
      <c r="G125">
        <v>37.1</v>
      </c>
    </row>
    <row r="126" spans="1:7">
      <c r="A126" t="s">
        <v>109</v>
      </c>
      <c r="B126" s="1">
        <v>22282</v>
      </c>
      <c r="C126">
        <v>4.5</v>
      </c>
      <c r="D126">
        <v>9.5</v>
      </c>
      <c r="E126">
        <v>20.3</v>
      </c>
      <c r="F126">
        <v>29.5</v>
      </c>
      <c r="G126">
        <v>36.200000000000003</v>
      </c>
    </row>
    <row r="127" spans="1:7">
      <c r="A127" t="s">
        <v>110</v>
      </c>
      <c r="B127" s="1">
        <v>55618</v>
      </c>
      <c r="C127">
        <v>9</v>
      </c>
      <c r="D127">
        <v>13.9</v>
      </c>
      <c r="E127">
        <v>18.399999999999999</v>
      </c>
      <c r="F127">
        <v>25.2</v>
      </c>
      <c r="G127">
        <v>33.6</v>
      </c>
    </row>
    <row r="128" spans="1:7">
      <c r="A128" t="s">
        <v>111</v>
      </c>
      <c r="B128" s="1">
        <v>60583</v>
      </c>
      <c r="C128">
        <v>7.3</v>
      </c>
      <c r="D128">
        <v>14.5</v>
      </c>
      <c r="E128">
        <v>18.5</v>
      </c>
      <c r="F128">
        <v>24.7</v>
      </c>
      <c r="G128">
        <v>35</v>
      </c>
    </row>
    <row r="129" spans="1:7">
      <c r="A129" t="s">
        <v>168</v>
      </c>
    </row>
    <row r="130" spans="1:7">
      <c r="A130" t="s">
        <v>169</v>
      </c>
      <c r="B130" s="1">
        <v>32931</v>
      </c>
      <c r="C130">
        <v>6.2</v>
      </c>
      <c r="D130">
        <v>9.9</v>
      </c>
      <c r="E130">
        <v>13</v>
      </c>
      <c r="F130">
        <v>23.5</v>
      </c>
      <c r="G130">
        <v>47.3</v>
      </c>
    </row>
    <row r="131" spans="1:7">
      <c r="A131" t="s">
        <v>113</v>
      </c>
      <c r="B131" s="1">
        <v>30627</v>
      </c>
      <c r="C131">
        <v>7.9</v>
      </c>
      <c r="D131">
        <v>11.7</v>
      </c>
      <c r="E131">
        <v>12.8</v>
      </c>
      <c r="F131">
        <v>19.600000000000001</v>
      </c>
      <c r="G131">
        <v>48</v>
      </c>
    </row>
    <row r="132" spans="1:7">
      <c r="A132" t="s">
        <v>1</v>
      </c>
    </row>
    <row r="133" spans="1:7">
      <c r="A133" t="s">
        <v>114</v>
      </c>
      <c r="B133" s="1">
        <v>145108</v>
      </c>
      <c r="C133">
        <v>12.6</v>
      </c>
      <c r="D133">
        <v>18.399999999999999</v>
      </c>
      <c r="E133">
        <v>19.5</v>
      </c>
      <c r="F133">
        <v>21.9</v>
      </c>
      <c r="G133">
        <v>27.7</v>
      </c>
    </row>
    <row r="134" spans="1:7">
      <c r="A134" t="s">
        <v>115</v>
      </c>
      <c r="B134" s="1">
        <v>72145</v>
      </c>
      <c r="C134">
        <v>13</v>
      </c>
      <c r="D134">
        <v>19.7</v>
      </c>
      <c r="E134">
        <v>20.2</v>
      </c>
      <c r="F134">
        <v>22.4</v>
      </c>
      <c r="G134">
        <v>24.7</v>
      </c>
    </row>
    <row r="135" spans="1:7">
      <c r="A135" t="s">
        <v>116</v>
      </c>
      <c r="B135" s="1">
        <v>41861</v>
      </c>
      <c r="C135">
        <v>10.3</v>
      </c>
      <c r="D135">
        <v>14.3</v>
      </c>
      <c r="E135">
        <v>17.600000000000001</v>
      </c>
      <c r="F135">
        <v>22.7</v>
      </c>
      <c r="G135">
        <v>35.200000000000003</v>
      </c>
    </row>
    <row r="136" spans="1:7">
      <c r="A136" t="s">
        <v>117</v>
      </c>
      <c r="B136" s="1">
        <v>23958</v>
      </c>
      <c r="C136">
        <v>16.100000000000001</v>
      </c>
      <c r="D136">
        <v>22.4</v>
      </c>
      <c r="E136">
        <v>21.1</v>
      </c>
      <c r="F136">
        <v>18.3</v>
      </c>
      <c r="G136">
        <v>22.2</v>
      </c>
    </row>
    <row r="137" spans="1:7">
      <c r="A137" t="s">
        <v>118</v>
      </c>
      <c r="B137" s="1">
        <v>7144</v>
      </c>
      <c r="C137">
        <v>9.1999999999999993</v>
      </c>
      <c r="D137">
        <v>15.6</v>
      </c>
      <c r="E137">
        <v>17.600000000000001</v>
      </c>
      <c r="F137">
        <v>23.8</v>
      </c>
      <c r="G137">
        <v>33.700000000000003</v>
      </c>
    </row>
    <row r="138" spans="1:7">
      <c r="A138" t="s">
        <v>1</v>
      </c>
    </row>
    <row r="139" spans="1:7">
      <c r="A139" t="s">
        <v>119</v>
      </c>
      <c r="B139" s="1">
        <v>139503</v>
      </c>
      <c r="C139">
        <v>8.4</v>
      </c>
      <c r="D139">
        <v>10.9</v>
      </c>
      <c r="E139">
        <v>16.7</v>
      </c>
      <c r="F139">
        <v>23.7</v>
      </c>
      <c r="G139">
        <v>40.4</v>
      </c>
    </row>
    <row r="140" spans="1:7">
      <c r="A140" t="s">
        <v>120</v>
      </c>
      <c r="B140" s="1">
        <v>37308</v>
      </c>
      <c r="C140">
        <v>7.2</v>
      </c>
      <c r="D140">
        <v>8.6</v>
      </c>
      <c r="E140">
        <v>12.9</v>
      </c>
      <c r="F140">
        <v>21.9</v>
      </c>
      <c r="G140">
        <v>49.4</v>
      </c>
    </row>
    <row r="141" spans="1:7">
      <c r="A141" t="s">
        <v>121</v>
      </c>
      <c r="B141" s="1">
        <v>46621</v>
      </c>
      <c r="C141">
        <v>11</v>
      </c>
      <c r="D141">
        <v>13.9</v>
      </c>
      <c r="E141">
        <v>17.8</v>
      </c>
      <c r="F141">
        <v>24.9</v>
      </c>
      <c r="G141">
        <v>32.299999999999997</v>
      </c>
    </row>
    <row r="142" spans="1:7">
      <c r="A142" t="s">
        <v>122</v>
      </c>
      <c r="B142" s="1">
        <v>28207</v>
      </c>
      <c r="C142">
        <v>7.3</v>
      </c>
      <c r="D142">
        <v>11.1</v>
      </c>
      <c r="E142">
        <v>18.3</v>
      </c>
      <c r="F142">
        <v>23.7</v>
      </c>
      <c r="G142">
        <v>39.6</v>
      </c>
    </row>
    <row r="143" spans="1:7">
      <c r="A143" t="s">
        <v>123</v>
      </c>
    </row>
    <row r="144" spans="1:7">
      <c r="A144" t="s">
        <v>124</v>
      </c>
      <c r="B144" s="1">
        <v>27368</v>
      </c>
      <c r="C144">
        <v>6.4</v>
      </c>
      <c r="D144">
        <v>8.5</v>
      </c>
      <c r="E144">
        <v>18.2</v>
      </c>
      <c r="F144">
        <v>23.9</v>
      </c>
      <c r="G144">
        <v>42.9</v>
      </c>
    </row>
    <row r="145" spans="1:7">
      <c r="A145" t="s">
        <v>1</v>
      </c>
    </row>
    <row r="146" spans="1:7">
      <c r="A146" t="s">
        <v>125</v>
      </c>
      <c r="B146" s="1">
        <v>33827</v>
      </c>
      <c r="C146">
        <v>8.8000000000000007</v>
      </c>
      <c r="D146">
        <v>14.4</v>
      </c>
      <c r="E146">
        <v>18</v>
      </c>
      <c r="F146">
        <v>25.6</v>
      </c>
      <c r="G146">
        <v>33.1</v>
      </c>
    </row>
    <row r="147" spans="1:7">
      <c r="A147" t="s">
        <v>1</v>
      </c>
    </row>
    <row r="148" spans="1:7">
      <c r="A148" t="s">
        <v>126</v>
      </c>
      <c r="B148" s="1">
        <v>14212</v>
      </c>
      <c r="C148">
        <v>8.3000000000000007</v>
      </c>
      <c r="D148">
        <v>12.9</v>
      </c>
      <c r="E148">
        <v>17.7</v>
      </c>
      <c r="F148">
        <v>23.4</v>
      </c>
      <c r="G148">
        <v>37.700000000000003</v>
      </c>
    </row>
    <row r="149" spans="1:7">
      <c r="A149" t="s">
        <v>1</v>
      </c>
    </row>
    <row r="150" spans="1:7">
      <c r="A150" t="s">
        <v>127</v>
      </c>
      <c r="B150" s="1">
        <v>39605</v>
      </c>
      <c r="C150">
        <v>12.9</v>
      </c>
      <c r="D150">
        <v>7.9</v>
      </c>
      <c r="E150">
        <v>11.2</v>
      </c>
      <c r="F150">
        <v>18.7</v>
      </c>
      <c r="G150">
        <v>49.2</v>
      </c>
    </row>
    <row r="151" spans="1:7">
      <c r="A151" t="s">
        <v>1</v>
      </c>
    </row>
    <row r="152" spans="1:7">
      <c r="A152" t="s">
        <v>128</v>
      </c>
      <c r="B152" s="1">
        <v>22667</v>
      </c>
      <c r="C152">
        <v>15</v>
      </c>
      <c r="D152">
        <v>17.8</v>
      </c>
      <c r="E152">
        <v>24.1</v>
      </c>
      <c r="F152">
        <v>22.6</v>
      </c>
      <c r="G152">
        <v>20.5</v>
      </c>
    </row>
    <row r="153" spans="1:7">
      <c r="A153" t="s">
        <v>1</v>
      </c>
    </row>
    <row r="154" spans="1:7">
      <c r="A154" t="s">
        <v>129</v>
      </c>
      <c r="B154" s="1">
        <v>66985</v>
      </c>
      <c r="C154">
        <v>10.199999999999999</v>
      </c>
      <c r="D154">
        <v>15</v>
      </c>
      <c r="E154">
        <v>19</v>
      </c>
      <c r="F154">
        <v>25.1</v>
      </c>
      <c r="G154">
        <v>30.7</v>
      </c>
    </row>
    <row r="155" spans="1:7">
      <c r="A155" t="s">
        <v>1</v>
      </c>
    </row>
    <row r="156" spans="1:7">
      <c r="A156" t="s">
        <v>130</v>
      </c>
      <c r="B156" s="1">
        <v>86265</v>
      </c>
      <c r="C156">
        <v>5.5</v>
      </c>
      <c r="D156">
        <v>13.8</v>
      </c>
      <c r="E156">
        <v>13.5</v>
      </c>
      <c r="F156">
        <v>24.6</v>
      </c>
      <c r="G156">
        <v>42.7</v>
      </c>
    </row>
    <row r="157" spans="1:7">
      <c r="A157" t="s">
        <v>1</v>
      </c>
    </row>
    <row r="158" spans="1:7">
      <c r="A158" t="s">
        <v>131</v>
      </c>
      <c r="B158" s="1">
        <v>293500</v>
      </c>
      <c r="C158">
        <v>1.8</v>
      </c>
      <c r="D158">
        <v>5.7</v>
      </c>
      <c r="E158">
        <v>13.7</v>
      </c>
      <c r="F158">
        <v>25.4</v>
      </c>
      <c r="G158">
        <v>53.4</v>
      </c>
    </row>
    <row r="159" spans="1:7">
      <c r="A159" t="s">
        <v>132</v>
      </c>
      <c r="B159" s="1">
        <v>31814</v>
      </c>
      <c r="C159">
        <v>6</v>
      </c>
      <c r="D159">
        <v>10.5</v>
      </c>
      <c r="E159">
        <v>14.7</v>
      </c>
      <c r="F159">
        <v>23</v>
      </c>
      <c r="G159">
        <v>45.8</v>
      </c>
    </row>
    <row r="160" spans="1:7">
      <c r="A160" t="s">
        <v>133</v>
      </c>
      <c r="B160" s="1">
        <v>261685</v>
      </c>
      <c r="C160">
        <v>1.3</v>
      </c>
      <c r="D160">
        <v>5.2</v>
      </c>
      <c r="E160">
        <v>13.6</v>
      </c>
      <c r="F160">
        <v>25.7</v>
      </c>
      <c r="G160">
        <v>54.3</v>
      </c>
    </row>
    <row r="161" spans="1:7">
      <c r="A161" t="s">
        <v>1</v>
      </c>
    </row>
    <row r="162" spans="1:7">
      <c r="A162" t="s">
        <v>134</v>
      </c>
    </row>
    <row r="163" spans="1:7">
      <c r="A163" t="s">
        <v>1</v>
      </c>
    </row>
    <row r="164" spans="1:7">
      <c r="A164" t="s">
        <v>135</v>
      </c>
      <c r="B164" s="1">
        <v>3080956</v>
      </c>
      <c r="C164">
        <v>3.4</v>
      </c>
      <c r="D164">
        <v>8.6999999999999993</v>
      </c>
      <c r="E164">
        <v>15.3</v>
      </c>
      <c r="F164">
        <v>24.2</v>
      </c>
      <c r="G164">
        <v>48.3</v>
      </c>
    </row>
    <row r="165" spans="1:7">
      <c r="A165" t="s">
        <v>136</v>
      </c>
      <c r="B165" s="1">
        <v>2376254</v>
      </c>
      <c r="C165">
        <v>1.3</v>
      </c>
      <c r="D165">
        <v>5.7</v>
      </c>
      <c r="E165">
        <v>14.4</v>
      </c>
      <c r="F165">
        <v>26.2</v>
      </c>
      <c r="G165">
        <v>52.4</v>
      </c>
    </row>
    <row r="166" spans="1:7">
      <c r="A166" t="s">
        <v>137</v>
      </c>
      <c r="B166" s="1">
        <v>169713</v>
      </c>
      <c r="C166">
        <v>-2.2000000000000002</v>
      </c>
      <c r="D166">
        <v>4.0999999999999996</v>
      </c>
      <c r="E166">
        <v>9.8000000000000007</v>
      </c>
      <c r="F166">
        <v>16.899999999999999</v>
      </c>
      <c r="G166">
        <v>71.400000000000006</v>
      </c>
    </row>
    <row r="167" spans="1:7">
      <c r="A167" t="s">
        <v>138</v>
      </c>
    </row>
    <row r="168" spans="1:7">
      <c r="A168" t="s">
        <v>139</v>
      </c>
      <c r="B168" s="1">
        <v>363422</v>
      </c>
      <c r="C168">
        <v>14.1</v>
      </c>
      <c r="D168">
        <v>26.2</v>
      </c>
      <c r="E168">
        <v>23.4</v>
      </c>
      <c r="F168">
        <v>17.600000000000001</v>
      </c>
      <c r="G168">
        <v>18.7</v>
      </c>
    </row>
    <row r="169" spans="1:7">
      <c r="A169" t="s">
        <v>140</v>
      </c>
    </row>
    <row r="170" spans="1:7">
      <c r="A170" t="s">
        <v>141</v>
      </c>
      <c r="B170" s="1">
        <v>71894</v>
      </c>
      <c r="C170">
        <v>2.2000000000000002</v>
      </c>
      <c r="D170">
        <v>8.4</v>
      </c>
      <c r="E170">
        <v>12.6</v>
      </c>
      <c r="F170">
        <v>24.7</v>
      </c>
      <c r="G170">
        <v>52.1</v>
      </c>
    </row>
    <row r="171" spans="1:7">
      <c r="A171" t="s">
        <v>142</v>
      </c>
    </row>
    <row r="172" spans="1:7">
      <c r="A172" t="s">
        <v>143</v>
      </c>
      <c r="B172" s="1">
        <v>23282</v>
      </c>
      <c r="C172">
        <v>8.1999999999999993</v>
      </c>
      <c r="D172">
        <v>18.600000000000001</v>
      </c>
      <c r="E172">
        <v>27.9</v>
      </c>
      <c r="F172">
        <v>23.7</v>
      </c>
      <c r="G172">
        <v>21.5</v>
      </c>
    </row>
    <row r="173" spans="1:7">
      <c r="A173" t="s">
        <v>144</v>
      </c>
    </row>
    <row r="174" spans="1:7">
      <c r="A174" t="s">
        <v>145</v>
      </c>
      <c r="B174" s="1">
        <v>38586</v>
      </c>
      <c r="C174">
        <v>45.6</v>
      </c>
      <c r="D174">
        <v>32.6</v>
      </c>
      <c r="E174">
        <v>11.9</v>
      </c>
      <c r="F174">
        <v>6.2</v>
      </c>
      <c r="G174">
        <v>3.7</v>
      </c>
    </row>
    <row r="175" spans="1:7">
      <c r="A175" t="s">
        <v>146</v>
      </c>
      <c r="B175" s="1">
        <v>22780</v>
      </c>
      <c r="C175">
        <v>15.3</v>
      </c>
      <c r="D175">
        <v>21.8</v>
      </c>
      <c r="E175">
        <v>24</v>
      </c>
      <c r="F175">
        <v>16</v>
      </c>
      <c r="G175">
        <v>22.9</v>
      </c>
    </row>
    <row r="176" spans="1:7">
      <c r="A176" t="s">
        <v>147</v>
      </c>
      <c r="B176" s="1">
        <v>15024</v>
      </c>
      <c r="C176">
        <v>13.8</v>
      </c>
      <c r="D176">
        <v>18.7</v>
      </c>
      <c r="E176">
        <v>14.6</v>
      </c>
      <c r="F176">
        <v>19.600000000000001</v>
      </c>
      <c r="G176">
        <v>33.299999999999997</v>
      </c>
    </row>
    <row r="177" spans="1:7">
      <c r="A177" t="s">
        <v>1</v>
      </c>
    </row>
    <row r="178" spans="1:7">
      <c r="A178" t="s">
        <v>148</v>
      </c>
      <c r="B178" s="1">
        <v>254838</v>
      </c>
      <c r="C178">
        <v>0.8</v>
      </c>
      <c r="D178">
        <v>3.8</v>
      </c>
      <c r="E178">
        <v>12.1</v>
      </c>
      <c r="F178">
        <v>22.4</v>
      </c>
      <c r="G178">
        <v>61</v>
      </c>
    </row>
    <row r="179" spans="1:7">
      <c r="A179" t="s">
        <v>149</v>
      </c>
      <c r="B179" s="1">
        <v>186493</v>
      </c>
      <c r="C179">
        <v>0.3</v>
      </c>
      <c r="D179">
        <v>3</v>
      </c>
      <c r="E179">
        <v>11.4</v>
      </c>
      <c r="F179">
        <v>22.1</v>
      </c>
      <c r="G179">
        <v>63.1</v>
      </c>
    </row>
    <row r="180" spans="1:7">
      <c r="A180" t="s">
        <v>150</v>
      </c>
      <c r="B180" s="1">
        <v>53447</v>
      </c>
      <c r="C180">
        <v>0.6</v>
      </c>
      <c r="D180">
        <v>4.0999999999999996</v>
      </c>
      <c r="E180">
        <v>12.9</v>
      </c>
      <c r="F180">
        <v>23.2</v>
      </c>
      <c r="G180">
        <v>59.1</v>
      </c>
    </row>
    <row r="181" spans="1:7">
      <c r="A181" t="s">
        <v>151</v>
      </c>
      <c r="B181" s="1">
        <v>14898</v>
      </c>
      <c r="C181">
        <v>7.1</v>
      </c>
      <c r="D181">
        <v>11.9</v>
      </c>
      <c r="E181">
        <v>17</v>
      </c>
      <c r="F181">
        <v>22.6</v>
      </c>
      <c r="G181">
        <v>41.4</v>
      </c>
    </row>
    <row r="182" spans="1:7">
      <c r="A182" t="s">
        <v>1</v>
      </c>
    </row>
    <row r="183" spans="1:7">
      <c r="A183" t="s">
        <v>152</v>
      </c>
      <c r="B183" s="1">
        <v>2826118</v>
      </c>
      <c r="C183">
        <v>3.6</v>
      </c>
      <c r="D183">
        <v>9.1999999999999993</v>
      </c>
      <c r="E183">
        <v>15.6</v>
      </c>
      <c r="F183">
        <v>24.4</v>
      </c>
      <c r="G183">
        <v>47.2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D1" workbookViewId="0">
      <selection activeCell="K1" activeCellId="4" sqref="C1:C1048576 E1:E1048576 G1:G1048576 I1:I1048576 K1:K1048576"/>
    </sheetView>
  </sheetViews>
  <sheetFormatPr baseColWidth="10" defaultRowHeight="15" x14ac:dyDescent="0"/>
  <sheetData>
    <row r="1" spans="1:7">
      <c r="A1" t="s">
        <v>0</v>
      </c>
      <c r="B1" s="1">
        <v>82629</v>
      </c>
      <c r="C1" s="1">
        <v>16491</v>
      </c>
      <c r="D1" s="1">
        <v>16525</v>
      </c>
      <c r="E1" s="1">
        <v>16520</v>
      </c>
      <c r="F1" s="1">
        <v>16534</v>
      </c>
      <c r="G1" s="1">
        <v>16559</v>
      </c>
    </row>
    <row r="2" spans="1:7">
      <c r="A2" t="s">
        <v>2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38014</v>
      </c>
      <c r="C6" s="2">
        <v>6542</v>
      </c>
      <c r="D6" s="2">
        <v>16204</v>
      </c>
      <c r="E6" s="2">
        <v>28321</v>
      </c>
      <c r="F6" s="2">
        <v>46296</v>
      </c>
      <c r="G6" s="2">
        <v>92523</v>
      </c>
    </row>
    <row r="7" spans="1:7">
      <c r="A7" t="s">
        <v>5</v>
      </c>
      <c r="B7" s="1">
        <v>34864</v>
      </c>
      <c r="C7" s="1">
        <v>6365</v>
      </c>
      <c r="D7" s="1">
        <v>15796</v>
      </c>
      <c r="E7" s="1">
        <v>26544</v>
      </c>
      <c r="F7" s="1">
        <v>42447</v>
      </c>
      <c r="G7" s="1">
        <v>83003</v>
      </c>
    </row>
    <row r="8" spans="1:7">
      <c r="A8" t="s">
        <v>7</v>
      </c>
      <c r="B8">
        <v>47.9</v>
      </c>
      <c r="C8">
        <v>50.7</v>
      </c>
      <c r="D8">
        <v>52.3</v>
      </c>
      <c r="E8">
        <v>47.1</v>
      </c>
      <c r="F8">
        <v>44.2</v>
      </c>
      <c r="G8">
        <v>45</v>
      </c>
    </row>
    <row r="9" spans="1:7">
      <c r="A9" t="s">
        <v>1</v>
      </c>
    </row>
    <row r="10" spans="1:7">
      <c r="A10" t="s">
        <v>8</v>
      </c>
    </row>
    <row r="11" spans="1:7">
      <c r="A11" t="s">
        <v>161</v>
      </c>
      <c r="B11">
        <v>2.5</v>
      </c>
      <c r="C11">
        <v>1.8</v>
      </c>
      <c r="D11">
        <v>2.2999999999999998</v>
      </c>
      <c r="E11">
        <v>2.6</v>
      </c>
      <c r="F11">
        <v>2.9</v>
      </c>
      <c r="G11">
        <v>3.1</v>
      </c>
    </row>
    <row r="12" spans="1:7">
      <c r="A12" t="s">
        <v>11</v>
      </c>
      <c r="B12">
        <v>0.7</v>
      </c>
      <c r="C12">
        <v>0.4</v>
      </c>
      <c r="D12">
        <v>0.6</v>
      </c>
      <c r="E12">
        <v>0.7</v>
      </c>
      <c r="F12">
        <v>0.8</v>
      </c>
      <c r="G12">
        <v>0.9</v>
      </c>
    </row>
    <row r="13" spans="1:7">
      <c r="A13" t="s">
        <v>12</v>
      </c>
      <c r="B13">
        <v>0.3</v>
      </c>
      <c r="C13">
        <v>0.4</v>
      </c>
      <c r="D13">
        <v>0.6</v>
      </c>
      <c r="E13">
        <v>0.3</v>
      </c>
      <c r="F13">
        <v>0.2</v>
      </c>
      <c r="G13">
        <v>0.1</v>
      </c>
    </row>
    <row r="14" spans="1:7">
      <c r="A14" t="s">
        <v>9</v>
      </c>
      <c r="B14">
        <v>1.3</v>
      </c>
      <c r="C14">
        <v>0.6</v>
      </c>
      <c r="D14">
        <v>0.9</v>
      </c>
      <c r="E14">
        <v>1.3</v>
      </c>
      <c r="F14">
        <v>1.8</v>
      </c>
      <c r="G14">
        <v>2.1</v>
      </c>
    </row>
    <row r="15" spans="1:7">
      <c r="A15" t="s">
        <v>10</v>
      </c>
      <c r="B15">
        <v>1.9</v>
      </c>
      <c r="C15">
        <v>1</v>
      </c>
      <c r="D15">
        <v>1.5</v>
      </c>
      <c r="E15">
        <v>2</v>
      </c>
      <c r="F15">
        <v>2.5</v>
      </c>
      <c r="G15">
        <v>2.8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60</v>
      </c>
      <c r="C20">
        <v>38</v>
      </c>
      <c r="D20">
        <v>52</v>
      </c>
      <c r="E20">
        <v>62</v>
      </c>
      <c r="F20">
        <v>71</v>
      </c>
      <c r="G20">
        <v>78</v>
      </c>
    </row>
    <row r="21" spans="1:7">
      <c r="A21" t="s">
        <v>16</v>
      </c>
      <c r="B21">
        <v>40</v>
      </c>
      <c r="C21">
        <v>62</v>
      </c>
      <c r="D21">
        <v>48</v>
      </c>
      <c r="E21">
        <v>38</v>
      </c>
      <c r="F21">
        <v>29</v>
      </c>
      <c r="G21">
        <v>22</v>
      </c>
    </row>
    <row r="22" spans="1:7">
      <c r="A22" t="s">
        <v>1</v>
      </c>
    </row>
    <row r="23" spans="1:7">
      <c r="A23" t="s">
        <v>17</v>
      </c>
    </row>
    <row r="24" spans="1:7">
      <c r="A24" t="s">
        <v>399</v>
      </c>
      <c r="B24">
        <v>64</v>
      </c>
      <c r="C24">
        <v>40</v>
      </c>
      <c r="D24">
        <v>57</v>
      </c>
      <c r="E24">
        <v>60</v>
      </c>
      <c r="F24">
        <v>74</v>
      </c>
      <c r="G24">
        <v>86</v>
      </c>
    </row>
    <row r="25" spans="1:7">
      <c r="A25" t="s">
        <v>162</v>
      </c>
      <c r="B25">
        <v>38</v>
      </c>
      <c r="C25">
        <v>11</v>
      </c>
      <c r="D25">
        <v>20</v>
      </c>
      <c r="E25">
        <v>33</v>
      </c>
      <c r="F25">
        <v>55</v>
      </c>
      <c r="G25">
        <v>71</v>
      </c>
    </row>
    <row r="26" spans="1:7">
      <c r="A26" t="s">
        <v>163</v>
      </c>
      <c r="B26">
        <v>26</v>
      </c>
      <c r="C26">
        <v>29</v>
      </c>
      <c r="D26">
        <v>36</v>
      </c>
      <c r="E26">
        <v>28</v>
      </c>
      <c r="F26">
        <v>20</v>
      </c>
      <c r="G26">
        <v>16</v>
      </c>
    </row>
    <row r="27" spans="1:7">
      <c r="A27" t="s">
        <v>21</v>
      </c>
      <c r="B27">
        <v>36</v>
      </c>
      <c r="C27">
        <v>60</v>
      </c>
      <c r="D27">
        <v>43</v>
      </c>
      <c r="E27">
        <v>40</v>
      </c>
      <c r="F27">
        <v>26</v>
      </c>
      <c r="G27">
        <v>14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18</v>
      </c>
      <c r="D30">
        <v>13</v>
      </c>
      <c r="E30">
        <v>11</v>
      </c>
      <c r="F30">
        <v>9</v>
      </c>
      <c r="G30">
        <v>6</v>
      </c>
    </row>
    <row r="31" spans="1:7">
      <c r="A31" t="s">
        <v>24</v>
      </c>
      <c r="B31">
        <v>89</v>
      </c>
      <c r="C31">
        <v>82</v>
      </c>
      <c r="D31">
        <v>87</v>
      </c>
      <c r="E31">
        <v>89</v>
      </c>
      <c r="F31">
        <v>91</v>
      </c>
      <c r="G31">
        <v>94</v>
      </c>
    </row>
    <row r="32" spans="1:7">
      <c r="A32" t="s">
        <v>1</v>
      </c>
    </row>
    <row r="33" spans="1:7">
      <c r="A33" t="s">
        <v>25</v>
      </c>
    </row>
    <row r="34" spans="1:7">
      <c r="A34" t="s">
        <v>26</v>
      </c>
      <c r="B34">
        <v>8</v>
      </c>
      <c r="C34">
        <v>17</v>
      </c>
      <c r="D34">
        <v>13</v>
      </c>
      <c r="E34">
        <v>7</v>
      </c>
      <c r="F34">
        <v>4</v>
      </c>
      <c r="G34">
        <v>1</v>
      </c>
    </row>
    <row r="35" spans="1:7">
      <c r="A35" t="s">
        <v>27</v>
      </c>
      <c r="B35">
        <v>40</v>
      </c>
      <c r="C35">
        <v>47</v>
      </c>
      <c r="D35">
        <v>49</v>
      </c>
      <c r="E35">
        <v>44</v>
      </c>
      <c r="F35">
        <v>38</v>
      </c>
      <c r="G35">
        <v>23</v>
      </c>
    </row>
    <row r="36" spans="1:7">
      <c r="A36" t="s">
        <v>28</v>
      </c>
      <c r="B36">
        <v>51</v>
      </c>
      <c r="C36">
        <v>35</v>
      </c>
      <c r="D36">
        <v>38</v>
      </c>
      <c r="E36">
        <v>49</v>
      </c>
      <c r="F36">
        <v>59</v>
      </c>
      <c r="G36">
        <v>76</v>
      </c>
    </row>
    <row r="37" spans="1:7">
      <c r="A37" t="s">
        <v>29</v>
      </c>
      <c r="B37">
        <v>-2</v>
      </c>
      <c r="C37">
        <v>1</v>
      </c>
      <c r="D37">
        <v>-2</v>
      </c>
      <c r="E37">
        <v>-2</v>
      </c>
      <c r="F37">
        <v>-2</v>
      </c>
      <c r="G37">
        <v>-2</v>
      </c>
    </row>
    <row r="38" spans="1:7">
      <c r="A38" t="s">
        <v>1</v>
      </c>
    </row>
    <row r="39" spans="1:7">
      <c r="A39" t="s">
        <v>30</v>
      </c>
      <c r="B39">
        <v>86</v>
      </c>
      <c r="C39">
        <v>62</v>
      </c>
      <c r="D39">
        <v>84</v>
      </c>
      <c r="E39">
        <v>92</v>
      </c>
      <c r="F39">
        <v>95</v>
      </c>
      <c r="G39">
        <v>96</v>
      </c>
    </row>
    <row r="40" spans="1:7">
      <c r="A40" t="s">
        <v>1</v>
      </c>
    </row>
    <row r="41" spans="1:7">
      <c r="A41" t="s">
        <v>31</v>
      </c>
      <c r="B41" s="2">
        <v>2920551</v>
      </c>
      <c r="C41">
        <v>8.9</v>
      </c>
      <c r="D41">
        <v>12.8</v>
      </c>
      <c r="E41">
        <v>17.100000000000001</v>
      </c>
      <c r="F41">
        <v>23.6</v>
      </c>
      <c r="G41">
        <v>37.6</v>
      </c>
    </row>
    <row r="42" spans="1:7">
      <c r="A42" t="s">
        <v>1</v>
      </c>
    </row>
    <row r="43" spans="1:7">
      <c r="A43" t="s">
        <v>32</v>
      </c>
      <c r="B43" s="1">
        <v>395221</v>
      </c>
      <c r="C43">
        <v>10.8</v>
      </c>
      <c r="D43">
        <v>15.1</v>
      </c>
      <c r="E43">
        <v>18.399999999999999</v>
      </c>
      <c r="F43">
        <v>23.5</v>
      </c>
      <c r="G43">
        <v>32.200000000000003</v>
      </c>
    </row>
    <row r="44" spans="1:7">
      <c r="A44" t="s">
        <v>33</v>
      </c>
      <c r="B44" s="1">
        <v>240745</v>
      </c>
      <c r="C44">
        <v>12.8</v>
      </c>
      <c r="D44">
        <v>16.8</v>
      </c>
      <c r="E44">
        <v>18.8</v>
      </c>
      <c r="F44">
        <v>22.9</v>
      </c>
      <c r="G44">
        <v>28.7</v>
      </c>
    </row>
    <row r="45" spans="1:7">
      <c r="A45" t="s">
        <v>34</v>
      </c>
      <c r="B45" s="1">
        <v>37498</v>
      </c>
      <c r="C45">
        <v>12.6</v>
      </c>
      <c r="D45">
        <v>16.2</v>
      </c>
      <c r="E45">
        <v>18.899999999999999</v>
      </c>
      <c r="F45">
        <v>22.9</v>
      </c>
      <c r="G45">
        <v>29.4</v>
      </c>
    </row>
    <row r="46" spans="1:7">
      <c r="A46" t="s">
        <v>35</v>
      </c>
      <c r="B46" s="1">
        <v>13795</v>
      </c>
      <c r="C46">
        <v>13.8</v>
      </c>
      <c r="D46">
        <v>16.899999999999999</v>
      </c>
      <c r="E46">
        <v>19.399999999999999</v>
      </c>
      <c r="F46">
        <v>21.8</v>
      </c>
      <c r="G46">
        <v>28.1</v>
      </c>
    </row>
    <row r="47" spans="1:7">
      <c r="A47" t="s">
        <v>36</v>
      </c>
      <c r="B47" s="1">
        <v>23703</v>
      </c>
      <c r="C47">
        <v>12</v>
      </c>
      <c r="D47">
        <v>15.8</v>
      </c>
      <c r="E47">
        <v>18.5</v>
      </c>
      <c r="F47">
        <v>23.6</v>
      </c>
      <c r="G47">
        <v>30.1</v>
      </c>
    </row>
    <row r="48" spans="1:7">
      <c r="A48" t="s">
        <v>37</v>
      </c>
      <c r="B48" s="1">
        <v>60850</v>
      </c>
      <c r="C48">
        <v>13.8</v>
      </c>
      <c r="D48">
        <v>18.2</v>
      </c>
      <c r="E48">
        <v>18.3</v>
      </c>
      <c r="F48">
        <v>22.5</v>
      </c>
      <c r="G48">
        <v>27.2</v>
      </c>
    </row>
    <row r="49" spans="1:7">
      <c r="A49" t="s">
        <v>38</v>
      </c>
      <c r="B49" s="1">
        <v>17620</v>
      </c>
      <c r="C49">
        <v>13.6</v>
      </c>
      <c r="D49">
        <v>18.8</v>
      </c>
      <c r="E49">
        <v>17.7</v>
      </c>
      <c r="F49">
        <v>23.6</v>
      </c>
      <c r="G49">
        <v>26.3</v>
      </c>
    </row>
    <row r="50" spans="1:7">
      <c r="A50" t="s">
        <v>39</v>
      </c>
      <c r="B50" s="1">
        <v>12859</v>
      </c>
      <c r="C50">
        <v>14.2</v>
      </c>
      <c r="D50">
        <v>18.899999999999999</v>
      </c>
      <c r="E50">
        <v>19.399999999999999</v>
      </c>
      <c r="F50">
        <v>22.8</v>
      </c>
      <c r="G50">
        <v>24.7</v>
      </c>
    </row>
    <row r="51" spans="1:7">
      <c r="A51" t="s">
        <v>40</v>
      </c>
      <c r="B51" s="1">
        <v>8133</v>
      </c>
      <c r="C51">
        <v>13.8</v>
      </c>
      <c r="D51">
        <v>15.8</v>
      </c>
      <c r="E51">
        <v>19.100000000000001</v>
      </c>
      <c r="F51">
        <v>22.3</v>
      </c>
      <c r="G51">
        <v>29</v>
      </c>
    </row>
    <row r="52" spans="1:7">
      <c r="A52" t="s">
        <v>41</v>
      </c>
      <c r="B52" s="1">
        <v>12096</v>
      </c>
      <c r="C52">
        <v>13.8</v>
      </c>
      <c r="D52">
        <v>17.2</v>
      </c>
      <c r="E52">
        <v>18.3</v>
      </c>
      <c r="F52">
        <v>22.6</v>
      </c>
      <c r="G52">
        <v>28</v>
      </c>
    </row>
    <row r="53" spans="1:7">
      <c r="A53" t="s">
        <v>42</v>
      </c>
      <c r="B53" s="1">
        <v>7339</v>
      </c>
      <c r="C53">
        <v>12</v>
      </c>
      <c r="D53">
        <v>18.399999999999999</v>
      </c>
      <c r="E53">
        <v>16.3</v>
      </c>
      <c r="F53">
        <v>20.5</v>
      </c>
      <c r="G53">
        <v>32.799999999999997</v>
      </c>
    </row>
    <row r="54" spans="1:7">
      <c r="A54" t="s">
        <v>43</v>
      </c>
      <c r="B54" s="1">
        <v>2803</v>
      </c>
      <c r="C54">
        <v>16.600000000000001</v>
      </c>
      <c r="D54">
        <v>21.1</v>
      </c>
      <c r="E54">
        <v>20.7</v>
      </c>
      <c r="F54">
        <v>20</v>
      </c>
      <c r="G54">
        <v>21.6</v>
      </c>
    </row>
    <row r="55" spans="1:7">
      <c r="A55" t="s">
        <v>1</v>
      </c>
    </row>
    <row r="56" spans="1:7">
      <c r="A56" t="s">
        <v>44</v>
      </c>
      <c r="B56" s="1">
        <v>26465</v>
      </c>
      <c r="C56">
        <v>12.3</v>
      </c>
      <c r="D56">
        <v>16</v>
      </c>
      <c r="E56">
        <v>20.2</v>
      </c>
      <c r="F56">
        <v>22.8</v>
      </c>
      <c r="G56">
        <v>28.7</v>
      </c>
    </row>
    <row r="57" spans="1:7">
      <c r="A57" t="s">
        <v>45</v>
      </c>
      <c r="B57" s="1">
        <v>11154</v>
      </c>
      <c r="C57">
        <v>13.8</v>
      </c>
      <c r="D57">
        <v>17.2</v>
      </c>
      <c r="E57">
        <v>21.4</v>
      </c>
      <c r="F57">
        <v>22.9</v>
      </c>
      <c r="G57">
        <v>24.7</v>
      </c>
    </row>
    <row r="58" spans="1:7">
      <c r="A58" t="s">
        <v>46</v>
      </c>
      <c r="B58" s="1">
        <v>15311</v>
      </c>
      <c r="C58">
        <v>11.2</v>
      </c>
      <c r="D58">
        <v>15.1</v>
      </c>
      <c r="E58">
        <v>19.3</v>
      </c>
      <c r="F58">
        <v>22.8</v>
      </c>
      <c r="G58">
        <v>31.6</v>
      </c>
    </row>
    <row r="59" spans="1:7">
      <c r="A59" t="s">
        <v>47</v>
      </c>
      <c r="B59" s="1">
        <v>40424</v>
      </c>
      <c r="C59">
        <v>12.5</v>
      </c>
      <c r="D59">
        <v>17.899999999999999</v>
      </c>
      <c r="E59">
        <v>18.899999999999999</v>
      </c>
      <c r="F59">
        <v>21.8</v>
      </c>
      <c r="G59">
        <v>29</v>
      </c>
    </row>
    <row r="60" spans="1:7">
      <c r="A60" t="s">
        <v>48</v>
      </c>
      <c r="B60" s="1">
        <v>12679</v>
      </c>
      <c r="C60">
        <v>11.5</v>
      </c>
      <c r="D60">
        <v>18.100000000000001</v>
      </c>
      <c r="E60">
        <v>19</v>
      </c>
      <c r="F60">
        <v>22</v>
      </c>
      <c r="G60">
        <v>29.4</v>
      </c>
    </row>
    <row r="61" spans="1:7">
      <c r="A61" t="s">
        <v>49</v>
      </c>
      <c r="B61" s="1">
        <v>11841</v>
      </c>
      <c r="C61">
        <v>13.2</v>
      </c>
      <c r="D61">
        <v>18.100000000000001</v>
      </c>
      <c r="E61">
        <v>18</v>
      </c>
      <c r="F61">
        <v>20.9</v>
      </c>
      <c r="G61">
        <v>29.7</v>
      </c>
    </row>
    <row r="62" spans="1:7">
      <c r="A62" t="s">
        <v>50</v>
      </c>
      <c r="B62" s="1">
        <v>9213</v>
      </c>
      <c r="C62">
        <v>12.4</v>
      </c>
      <c r="D62">
        <v>17.2</v>
      </c>
      <c r="E62">
        <v>19.3</v>
      </c>
      <c r="F62">
        <v>22.5</v>
      </c>
      <c r="G62">
        <v>28.7</v>
      </c>
    </row>
    <row r="63" spans="1:7">
      <c r="A63" t="s">
        <v>51</v>
      </c>
      <c r="B63" s="1">
        <v>6690</v>
      </c>
      <c r="C63">
        <v>13.5</v>
      </c>
      <c r="D63">
        <v>17.8</v>
      </c>
      <c r="E63">
        <v>19.600000000000001</v>
      </c>
      <c r="F63">
        <v>21.7</v>
      </c>
      <c r="G63">
        <v>27.3</v>
      </c>
    </row>
    <row r="64" spans="1:7">
      <c r="A64" t="s">
        <v>1</v>
      </c>
    </row>
    <row r="65" spans="1:7">
      <c r="A65" t="s">
        <v>52</v>
      </c>
      <c r="B65" s="1">
        <v>75508</v>
      </c>
      <c r="C65">
        <v>12.3</v>
      </c>
      <c r="D65">
        <v>15.8</v>
      </c>
      <c r="E65">
        <v>18.7</v>
      </c>
      <c r="F65">
        <v>23.7</v>
      </c>
      <c r="G65">
        <v>29.4</v>
      </c>
    </row>
    <row r="66" spans="1:7">
      <c r="A66" t="s">
        <v>53</v>
      </c>
      <c r="B66" s="1">
        <v>9740</v>
      </c>
      <c r="C66">
        <v>12.5</v>
      </c>
      <c r="D66">
        <v>16.399999999999999</v>
      </c>
      <c r="E66">
        <v>19.899999999999999</v>
      </c>
      <c r="F66">
        <v>24.1</v>
      </c>
      <c r="G66">
        <v>27.1</v>
      </c>
    </row>
    <row r="67" spans="1:7">
      <c r="A67" t="s">
        <v>54</v>
      </c>
      <c r="B67" s="1">
        <v>6953</v>
      </c>
      <c r="C67">
        <v>15.4</v>
      </c>
      <c r="D67">
        <v>19.2</v>
      </c>
      <c r="E67">
        <v>19</v>
      </c>
      <c r="F67">
        <v>21.8</v>
      </c>
      <c r="G67">
        <v>24.5</v>
      </c>
    </row>
    <row r="68" spans="1:7">
      <c r="A68" t="s">
        <v>55</v>
      </c>
      <c r="B68" s="1">
        <v>33324</v>
      </c>
      <c r="C68">
        <v>11.6</v>
      </c>
      <c r="D68">
        <v>15.6</v>
      </c>
      <c r="E68">
        <v>18.7</v>
      </c>
      <c r="F68">
        <v>24.3</v>
      </c>
      <c r="G68">
        <v>29.9</v>
      </c>
    </row>
    <row r="69" spans="1:7">
      <c r="A69" t="s">
        <v>56</v>
      </c>
      <c r="B69" s="1">
        <v>21165</v>
      </c>
      <c r="C69">
        <v>13.2</v>
      </c>
      <c r="D69">
        <v>15.9</v>
      </c>
      <c r="E69">
        <v>19.2</v>
      </c>
      <c r="F69">
        <v>23</v>
      </c>
      <c r="G69">
        <v>28.6</v>
      </c>
    </row>
    <row r="70" spans="1:7">
      <c r="A70" t="s">
        <v>57</v>
      </c>
    </row>
    <row r="71" spans="1:7">
      <c r="A71" t="s">
        <v>58</v>
      </c>
      <c r="B71" s="1">
        <v>4326</v>
      </c>
      <c r="C71">
        <v>8.8000000000000007</v>
      </c>
      <c r="D71">
        <v>10.8</v>
      </c>
      <c r="E71">
        <v>13</v>
      </c>
      <c r="F71">
        <v>24.5</v>
      </c>
      <c r="G71">
        <v>42.9</v>
      </c>
    </row>
    <row r="72" spans="1:7">
      <c r="A72" t="s">
        <v>59</v>
      </c>
      <c r="B72" s="1">
        <v>154476</v>
      </c>
      <c r="C72">
        <v>7.8</v>
      </c>
      <c r="D72">
        <v>12.3</v>
      </c>
      <c r="E72">
        <v>17.7</v>
      </c>
      <c r="F72">
        <v>24.6</v>
      </c>
      <c r="G72">
        <v>37.6</v>
      </c>
    </row>
    <row r="73" spans="1:7">
      <c r="A73" t="s">
        <v>1</v>
      </c>
    </row>
    <row r="74" spans="1:7">
      <c r="A74" t="s">
        <v>60</v>
      </c>
      <c r="B74" s="1">
        <v>26824</v>
      </c>
      <c r="C74">
        <v>8.9</v>
      </c>
      <c r="D74">
        <v>12</v>
      </c>
      <c r="E74">
        <v>18.600000000000001</v>
      </c>
      <c r="F74">
        <v>22</v>
      </c>
      <c r="G74">
        <v>38.5</v>
      </c>
    </row>
    <row r="75" spans="1:7">
      <c r="A75" t="s">
        <v>1</v>
      </c>
    </row>
    <row r="76" spans="1:7">
      <c r="A76" t="s">
        <v>61</v>
      </c>
      <c r="B76" s="1">
        <v>898215</v>
      </c>
      <c r="C76">
        <v>10.1</v>
      </c>
      <c r="D76">
        <v>13.9</v>
      </c>
      <c r="E76">
        <v>17.100000000000001</v>
      </c>
      <c r="F76">
        <v>22.8</v>
      </c>
      <c r="G76">
        <v>36.1</v>
      </c>
    </row>
    <row r="77" spans="1:7">
      <c r="A77" t="s">
        <v>62</v>
      </c>
      <c r="B77" s="1">
        <v>500598</v>
      </c>
      <c r="C77">
        <v>10.1</v>
      </c>
      <c r="D77">
        <v>13.4</v>
      </c>
      <c r="E77">
        <v>16.7</v>
      </c>
      <c r="F77">
        <v>22.6</v>
      </c>
      <c r="G77">
        <v>37.200000000000003</v>
      </c>
    </row>
    <row r="78" spans="1:7">
      <c r="A78" t="s">
        <v>63</v>
      </c>
      <c r="B78" s="1">
        <v>313283</v>
      </c>
      <c r="C78">
        <v>5.6</v>
      </c>
      <c r="D78">
        <v>9.6</v>
      </c>
      <c r="E78">
        <v>13.5</v>
      </c>
      <c r="F78">
        <v>24.5</v>
      </c>
      <c r="G78">
        <v>46.8</v>
      </c>
    </row>
    <row r="79" spans="1:7">
      <c r="A79" t="s">
        <v>164</v>
      </c>
      <c r="B79" s="1">
        <v>176768</v>
      </c>
      <c r="C79">
        <v>3.1</v>
      </c>
      <c r="D79">
        <v>6.3</v>
      </c>
      <c r="E79">
        <v>11.8</v>
      </c>
      <c r="F79">
        <v>26.3</v>
      </c>
      <c r="G79">
        <v>52.5</v>
      </c>
    </row>
    <row r="80" spans="1:7">
      <c r="A80" t="s">
        <v>65</v>
      </c>
      <c r="B80" s="1">
        <v>76199</v>
      </c>
      <c r="C80">
        <v>8.1</v>
      </c>
      <c r="D80">
        <v>13</v>
      </c>
      <c r="E80">
        <v>14.6</v>
      </c>
      <c r="F80">
        <v>22</v>
      </c>
      <c r="G80">
        <v>42.3</v>
      </c>
    </row>
    <row r="81" spans="1:7">
      <c r="A81" t="s">
        <v>66</v>
      </c>
    </row>
    <row r="82" spans="1:7">
      <c r="A82" t="s">
        <v>67</v>
      </c>
      <c r="B82" s="1">
        <v>60316</v>
      </c>
      <c r="C82">
        <v>9.5</v>
      </c>
      <c r="D82">
        <v>15.3</v>
      </c>
      <c r="E82">
        <v>17.100000000000001</v>
      </c>
      <c r="F82">
        <v>22.4</v>
      </c>
      <c r="G82">
        <v>35.700000000000003</v>
      </c>
    </row>
    <row r="83" spans="1:7">
      <c r="A83" t="s">
        <v>68</v>
      </c>
      <c r="B83" s="1">
        <v>152877</v>
      </c>
      <c r="C83">
        <v>19.8</v>
      </c>
      <c r="D83">
        <v>22.4</v>
      </c>
      <c r="E83">
        <v>24.3</v>
      </c>
      <c r="F83">
        <v>19.399999999999999</v>
      </c>
      <c r="G83">
        <v>14.1</v>
      </c>
    </row>
    <row r="84" spans="1:7">
      <c r="A84" t="s">
        <v>69</v>
      </c>
      <c r="B84" s="1">
        <v>34438</v>
      </c>
      <c r="C84">
        <v>8.1999999999999993</v>
      </c>
      <c r="D84">
        <v>8</v>
      </c>
      <c r="E84">
        <v>11.6</v>
      </c>
      <c r="F84">
        <v>19.899999999999999</v>
      </c>
      <c r="G84">
        <v>52.3</v>
      </c>
    </row>
    <row r="85" spans="1:7">
      <c r="A85" t="s">
        <v>1</v>
      </c>
    </row>
    <row r="86" spans="1:7">
      <c r="A86" t="s">
        <v>70</v>
      </c>
      <c r="B86" s="1">
        <v>194924</v>
      </c>
      <c r="C86">
        <v>13.1</v>
      </c>
      <c r="D86">
        <v>17</v>
      </c>
      <c r="E86">
        <v>19.100000000000001</v>
      </c>
      <c r="F86">
        <v>22.7</v>
      </c>
      <c r="G86">
        <v>28.1</v>
      </c>
    </row>
    <row r="87" spans="1:7">
      <c r="A87" t="s">
        <v>71</v>
      </c>
      <c r="B87" s="1">
        <v>23971</v>
      </c>
      <c r="C87">
        <v>13.7</v>
      </c>
      <c r="D87">
        <v>16.7</v>
      </c>
      <c r="E87">
        <v>18.899999999999999</v>
      </c>
      <c r="F87">
        <v>21.4</v>
      </c>
      <c r="G87">
        <v>29.3</v>
      </c>
    </row>
    <row r="88" spans="1:7">
      <c r="A88" t="s">
        <v>72</v>
      </c>
      <c r="B88" s="1">
        <v>74526</v>
      </c>
      <c r="C88">
        <v>13.4</v>
      </c>
      <c r="D88">
        <v>17.7</v>
      </c>
      <c r="E88">
        <v>19.2</v>
      </c>
      <c r="F88">
        <v>22.9</v>
      </c>
      <c r="G88">
        <v>26.8</v>
      </c>
    </row>
    <row r="89" spans="1:7">
      <c r="A89" t="s">
        <v>73</v>
      </c>
      <c r="B89" s="1">
        <v>9229</v>
      </c>
      <c r="C89">
        <v>15.2</v>
      </c>
      <c r="D89">
        <v>18</v>
      </c>
      <c r="E89">
        <v>19.399999999999999</v>
      </c>
      <c r="F89">
        <v>22</v>
      </c>
      <c r="G89">
        <v>25.4</v>
      </c>
    </row>
    <row r="90" spans="1:7">
      <c r="A90" t="s">
        <v>165</v>
      </c>
      <c r="B90" s="1">
        <v>64414</v>
      </c>
      <c r="C90">
        <v>13.1</v>
      </c>
      <c r="D90">
        <v>16.5</v>
      </c>
      <c r="E90">
        <v>19.2</v>
      </c>
      <c r="F90">
        <v>22.9</v>
      </c>
      <c r="G90">
        <v>28.3</v>
      </c>
    </row>
    <row r="91" spans="1:7">
      <c r="A91" t="s">
        <v>75</v>
      </c>
      <c r="B91" s="1">
        <v>22784</v>
      </c>
      <c r="C91">
        <v>10.7</v>
      </c>
      <c r="D91">
        <v>16.399999999999999</v>
      </c>
      <c r="E91">
        <v>18.3</v>
      </c>
      <c r="F91">
        <v>23.2</v>
      </c>
      <c r="G91">
        <v>31.6</v>
      </c>
    </row>
    <row r="92" spans="1:7">
      <c r="A92" t="s">
        <v>76</v>
      </c>
      <c r="B92" s="1">
        <v>45164</v>
      </c>
      <c r="C92">
        <v>6.9</v>
      </c>
      <c r="D92">
        <v>9.5</v>
      </c>
      <c r="E92">
        <v>14.7</v>
      </c>
      <c r="F92">
        <v>22.7</v>
      </c>
      <c r="G92">
        <v>46.1</v>
      </c>
    </row>
    <row r="93" spans="1:7">
      <c r="A93" t="s">
        <v>77</v>
      </c>
      <c r="B93" s="1">
        <v>22680</v>
      </c>
      <c r="C93">
        <v>4.5999999999999996</v>
      </c>
      <c r="D93">
        <v>7.1</v>
      </c>
      <c r="E93">
        <v>16.399999999999999</v>
      </c>
      <c r="F93">
        <v>28.4</v>
      </c>
      <c r="G93">
        <v>43.5</v>
      </c>
    </row>
    <row r="94" spans="1:7">
      <c r="A94" t="s">
        <v>78</v>
      </c>
      <c r="B94" s="1">
        <v>22484</v>
      </c>
      <c r="C94">
        <v>9.3000000000000007</v>
      </c>
      <c r="D94">
        <v>12</v>
      </c>
      <c r="E94">
        <v>13</v>
      </c>
      <c r="F94">
        <v>17</v>
      </c>
      <c r="G94">
        <v>48.7</v>
      </c>
    </row>
    <row r="95" spans="1:7">
      <c r="A95" t="s">
        <v>1</v>
      </c>
    </row>
    <row r="96" spans="1:7">
      <c r="A96" t="s">
        <v>79</v>
      </c>
      <c r="B96" s="1">
        <v>40749</v>
      </c>
      <c r="C96">
        <v>9.5</v>
      </c>
      <c r="D96">
        <v>16</v>
      </c>
      <c r="E96">
        <v>16.8</v>
      </c>
      <c r="F96">
        <v>23.2</v>
      </c>
      <c r="G96">
        <v>34.6</v>
      </c>
    </row>
    <row r="97" spans="1:7">
      <c r="A97" t="s">
        <v>80</v>
      </c>
      <c r="B97" s="1">
        <v>10308</v>
      </c>
      <c r="C97">
        <v>11.5</v>
      </c>
      <c r="D97">
        <v>16.5</v>
      </c>
      <c r="E97">
        <v>20.2</v>
      </c>
      <c r="F97">
        <v>25</v>
      </c>
      <c r="G97">
        <v>26.8</v>
      </c>
    </row>
    <row r="98" spans="1:7">
      <c r="A98" t="s">
        <v>81</v>
      </c>
      <c r="B98" s="1">
        <v>17945</v>
      </c>
      <c r="C98">
        <v>8.9</v>
      </c>
      <c r="D98">
        <v>15.2</v>
      </c>
      <c r="E98">
        <v>16.7</v>
      </c>
      <c r="F98">
        <v>23.9</v>
      </c>
      <c r="G98">
        <v>35.200000000000003</v>
      </c>
    </row>
    <row r="99" spans="1:7">
      <c r="A99" t="s">
        <v>82</v>
      </c>
      <c r="B99" s="1">
        <v>12497</v>
      </c>
      <c r="C99">
        <v>8.6999999999999993</v>
      </c>
      <c r="D99">
        <v>16.600000000000001</v>
      </c>
      <c r="E99">
        <v>14.1</v>
      </c>
      <c r="F99">
        <v>20.6</v>
      </c>
      <c r="G99">
        <v>40.1</v>
      </c>
    </row>
    <row r="100" spans="1:7">
      <c r="A100" t="s">
        <v>83</v>
      </c>
      <c r="B100" s="1">
        <v>116780</v>
      </c>
      <c r="C100">
        <v>6.6</v>
      </c>
      <c r="D100">
        <v>11.3</v>
      </c>
      <c r="E100">
        <v>17</v>
      </c>
      <c r="F100">
        <v>23.7</v>
      </c>
      <c r="G100">
        <v>41.3</v>
      </c>
    </row>
    <row r="101" spans="1:7">
      <c r="A101" t="s">
        <v>84</v>
      </c>
      <c r="B101" s="1">
        <v>6483</v>
      </c>
      <c r="C101">
        <v>8.4</v>
      </c>
      <c r="D101">
        <v>13.6</v>
      </c>
      <c r="E101">
        <v>17</v>
      </c>
      <c r="F101">
        <v>22.4</v>
      </c>
      <c r="G101">
        <v>38.6</v>
      </c>
    </row>
    <row r="102" spans="1:7">
      <c r="A102" t="s">
        <v>85</v>
      </c>
      <c r="B102" s="1">
        <v>26585</v>
      </c>
      <c r="C102">
        <v>6.2</v>
      </c>
      <c r="D102">
        <v>11.4</v>
      </c>
      <c r="E102">
        <v>15.4</v>
      </c>
      <c r="F102">
        <v>24.2</v>
      </c>
      <c r="G102">
        <v>42.8</v>
      </c>
    </row>
    <row r="103" spans="1:7">
      <c r="A103" t="s">
        <v>86</v>
      </c>
      <c r="B103" s="1">
        <v>8931</v>
      </c>
      <c r="C103">
        <v>4.2</v>
      </c>
      <c r="D103">
        <v>4.5999999999999996</v>
      </c>
      <c r="E103">
        <v>22.1</v>
      </c>
      <c r="F103">
        <v>32.6</v>
      </c>
      <c r="G103">
        <v>36.4</v>
      </c>
    </row>
    <row r="104" spans="1:7">
      <c r="A104" t="s">
        <v>87</v>
      </c>
      <c r="B104" s="1">
        <v>14138</v>
      </c>
      <c r="C104">
        <v>8.6</v>
      </c>
      <c r="D104">
        <v>13.4</v>
      </c>
      <c r="E104">
        <v>19.2</v>
      </c>
      <c r="F104">
        <v>22.2</v>
      </c>
      <c r="G104">
        <v>36.5</v>
      </c>
    </row>
    <row r="105" spans="1:7">
      <c r="A105" t="s">
        <v>88</v>
      </c>
      <c r="B105" s="1">
        <v>7411</v>
      </c>
      <c r="C105">
        <v>7.4</v>
      </c>
      <c r="D105">
        <v>12.9</v>
      </c>
      <c r="E105">
        <v>16.399999999999999</v>
      </c>
      <c r="F105">
        <v>21.3</v>
      </c>
      <c r="G105">
        <v>41.9</v>
      </c>
    </row>
    <row r="106" spans="1:7">
      <c r="A106" t="s">
        <v>89</v>
      </c>
      <c r="B106" s="1">
        <v>53232</v>
      </c>
      <c r="C106">
        <v>6.4</v>
      </c>
      <c r="D106">
        <v>11.4</v>
      </c>
      <c r="E106">
        <v>16.399999999999999</v>
      </c>
      <c r="F106">
        <v>22.9</v>
      </c>
      <c r="G106">
        <v>42.9</v>
      </c>
    </row>
    <row r="107" spans="1:7">
      <c r="A107" t="s">
        <v>1</v>
      </c>
    </row>
    <row r="108" spans="1:7">
      <c r="A108" t="s">
        <v>90</v>
      </c>
      <c r="B108" s="1">
        <v>150927</v>
      </c>
      <c r="C108">
        <v>8.3000000000000007</v>
      </c>
      <c r="D108">
        <v>12.7</v>
      </c>
      <c r="E108">
        <v>16.5</v>
      </c>
      <c r="F108">
        <v>23.7</v>
      </c>
      <c r="G108">
        <v>38.799999999999997</v>
      </c>
    </row>
    <row r="109" spans="1:7">
      <c r="A109" t="s">
        <v>91</v>
      </c>
      <c r="B109" s="1">
        <v>36240</v>
      </c>
      <c r="C109">
        <v>6.9</v>
      </c>
      <c r="D109">
        <v>11.7</v>
      </c>
      <c r="E109">
        <v>16.899999999999999</v>
      </c>
      <c r="F109">
        <v>24.9</v>
      </c>
      <c r="G109">
        <v>39.6</v>
      </c>
    </row>
    <row r="110" spans="1:7">
      <c r="A110" t="s">
        <v>92</v>
      </c>
      <c r="B110" s="1">
        <v>28358</v>
      </c>
      <c r="C110">
        <v>6.5</v>
      </c>
      <c r="D110">
        <v>11.3</v>
      </c>
      <c r="E110">
        <v>17</v>
      </c>
      <c r="F110">
        <v>24.3</v>
      </c>
      <c r="G110">
        <v>40.799999999999997</v>
      </c>
    </row>
    <row r="111" spans="1:7">
      <c r="A111" t="s">
        <v>93</v>
      </c>
      <c r="B111" s="1">
        <v>7883</v>
      </c>
      <c r="C111">
        <v>8.1</v>
      </c>
      <c r="D111">
        <v>13.1</v>
      </c>
      <c r="E111">
        <v>16.600000000000001</v>
      </c>
      <c r="F111">
        <v>26.9</v>
      </c>
      <c r="G111">
        <v>35.4</v>
      </c>
    </row>
    <row r="112" spans="1:7">
      <c r="A112" t="s">
        <v>94</v>
      </c>
      <c r="B112" s="1">
        <v>61937</v>
      </c>
      <c r="C112">
        <v>9.1999999999999993</v>
      </c>
      <c r="D112">
        <v>12.3</v>
      </c>
      <c r="E112">
        <v>15.9</v>
      </c>
      <c r="F112">
        <v>23.8</v>
      </c>
      <c r="G112">
        <v>38.799999999999997</v>
      </c>
    </row>
    <row r="113" spans="1:7">
      <c r="A113" t="s">
        <v>95</v>
      </c>
      <c r="B113" s="1">
        <v>52738</v>
      </c>
      <c r="C113">
        <v>9.6999999999999993</v>
      </c>
      <c r="D113">
        <v>12.5</v>
      </c>
      <c r="E113">
        <v>15.6</v>
      </c>
      <c r="F113">
        <v>22.9</v>
      </c>
      <c r="G113">
        <v>39.299999999999997</v>
      </c>
    </row>
    <row r="114" spans="1:7">
      <c r="A114" t="s">
        <v>96</v>
      </c>
      <c r="B114" s="1">
        <v>9200</v>
      </c>
      <c r="C114">
        <v>6.3</v>
      </c>
      <c r="D114">
        <v>11.4</v>
      </c>
      <c r="E114">
        <v>17.3</v>
      </c>
      <c r="F114">
        <v>29.1</v>
      </c>
      <c r="G114">
        <v>36</v>
      </c>
    </row>
    <row r="115" spans="1:7">
      <c r="A115" t="s">
        <v>97</v>
      </c>
      <c r="B115" s="1">
        <v>6927</v>
      </c>
      <c r="C115">
        <v>7.4</v>
      </c>
      <c r="D115">
        <v>15.3</v>
      </c>
      <c r="E115">
        <v>15</v>
      </c>
      <c r="F115">
        <v>33.200000000000003</v>
      </c>
      <c r="G115">
        <v>29.1</v>
      </c>
    </row>
    <row r="116" spans="1:7">
      <c r="A116" t="s">
        <v>98</v>
      </c>
      <c r="B116" s="1">
        <v>24609</v>
      </c>
      <c r="C116">
        <v>9.6</v>
      </c>
      <c r="D116">
        <v>14.8</v>
      </c>
      <c r="E116">
        <v>19.100000000000001</v>
      </c>
      <c r="F116">
        <v>23.7</v>
      </c>
      <c r="G116">
        <v>32.799999999999997</v>
      </c>
    </row>
    <row r="117" spans="1:7">
      <c r="A117" t="s">
        <v>99</v>
      </c>
      <c r="B117" s="1">
        <v>21214</v>
      </c>
      <c r="C117">
        <v>6.7</v>
      </c>
      <c r="D117">
        <v>12.5</v>
      </c>
      <c r="E117">
        <v>14.7</v>
      </c>
      <c r="F117">
        <v>18.600000000000001</v>
      </c>
      <c r="G117">
        <v>47.5</v>
      </c>
    </row>
    <row r="118" spans="1:7">
      <c r="A118" t="s">
        <v>1</v>
      </c>
    </row>
    <row r="119" spans="1:7">
      <c r="A119" t="s">
        <v>100</v>
      </c>
      <c r="B119" s="1">
        <v>545392</v>
      </c>
      <c r="C119">
        <v>8.5</v>
      </c>
      <c r="D119">
        <v>12.8</v>
      </c>
      <c r="E119">
        <v>18.2</v>
      </c>
      <c r="F119">
        <v>24.4</v>
      </c>
      <c r="G119">
        <v>36.200000000000003</v>
      </c>
    </row>
    <row r="120" spans="1:7">
      <c r="A120" t="s">
        <v>101</v>
      </c>
      <c r="B120" s="1">
        <v>241405</v>
      </c>
      <c r="C120">
        <v>9.1</v>
      </c>
      <c r="D120">
        <v>12.6</v>
      </c>
      <c r="E120">
        <v>18.899999999999999</v>
      </c>
      <c r="F120">
        <v>23.7</v>
      </c>
      <c r="G120">
        <v>35.700000000000003</v>
      </c>
    </row>
    <row r="121" spans="1:7">
      <c r="A121" t="s">
        <v>102</v>
      </c>
      <c r="B121" s="1">
        <v>103661</v>
      </c>
      <c r="C121">
        <v>6.3</v>
      </c>
      <c r="D121">
        <v>8.6</v>
      </c>
      <c r="E121">
        <v>16.600000000000001</v>
      </c>
      <c r="F121">
        <v>24.2</v>
      </c>
      <c r="G121">
        <v>44.3</v>
      </c>
    </row>
    <row r="122" spans="1:7">
      <c r="A122" t="s">
        <v>103</v>
      </c>
      <c r="B122" s="1">
        <v>133967</v>
      </c>
      <c r="C122">
        <v>11.5</v>
      </c>
      <c r="D122">
        <v>15.9</v>
      </c>
      <c r="E122">
        <v>20.7</v>
      </c>
      <c r="F122">
        <v>23.8</v>
      </c>
      <c r="G122">
        <v>28</v>
      </c>
    </row>
    <row r="123" spans="1:7">
      <c r="A123" t="s">
        <v>104</v>
      </c>
      <c r="B123" s="1">
        <v>3777</v>
      </c>
      <c r="C123" t="s">
        <v>411</v>
      </c>
      <c r="D123" t="s">
        <v>412</v>
      </c>
      <c r="E123" t="s">
        <v>413</v>
      </c>
      <c r="F123">
        <v>5.6</v>
      </c>
      <c r="G123">
        <v>74.2</v>
      </c>
    </row>
    <row r="124" spans="1:7">
      <c r="A124" t="s">
        <v>107</v>
      </c>
      <c r="B124" s="1">
        <v>91370</v>
      </c>
      <c r="C124">
        <v>9.5</v>
      </c>
      <c r="D124">
        <v>14</v>
      </c>
      <c r="E124">
        <v>19.2</v>
      </c>
      <c r="F124">
        <v>25.9</v>
      </c>
      <c r="G124">
        <v>31.4</v>
      </c>
    </row>
    <row r="125" spans="1:7">
      <c r="A125" t="s">
        <v>108</v>
      </c>
      <c r="B125" s="1">
        <v>177220</v>
      </c>
      <c r="C125">
        <v>6.9</v>
      </c>
      <c r="D125">
        <v>12.7</v>
      </c>
      <c r="E125">
        <v>18</v>
      </c>
      <c r="F125">
        <v>25.3</v>
      </c>
      <c r="G125">
        <v>37.1</v>
      </c>
    </row>
    <row r="126" spans="1:7">
      <c r="A126" t="s">
        <v>109</v>
      </c>
      <c r="B126" s="1">
        <v>23588</v>
      </c>
      <c r="C126">
        <v>5.2</v>
      </c>
      <c r="D126">
        <v>10.8</v>
      </c>
      <c r="E126">
        <v>19.2</v>
      </c>
      <c r="F126">
        <v>28.4</v>
      </c>
      <c r="G126">
        <v>36.299999999999997</v>
      </c>
    </row>
    <row r="127" spans="1:7">
      <c r="A127" t="s">
        <v>110</v>
      </c>
      <c r="B127" s="1">
        <v>56741</v>
      </c>
      <c r="C127">
        <v>8.1</v>
      </c>
      <c r="D127">
        <v>13</v>
      </c>
      <c r="E127">
        <v>19.899999999999999</v>
      </c>
      <c r="F127">
        <v>25</v>
      </c>
      <c r="G127">
        <v>33.9</v>
      </c>
    </row>
    <row r="128" spans="1:7">
      <c r="A128" t="s">
        <v>111</v>
      </c>
      <c r="B128" s="1">
        <v>59261</v>
      </c>
      <c r="C128">
        <v>7.1</v>
      </c>
      <c r="D128">
        <v>14.4</v>
      </c>
      <c r="E128">
        <v>18.899999999999999</v>
      </c>
      <c r="F128">
        <v>25.6</v>
      </c>
      <c r="G128">
        <v>34</v>
      </c>
    </row>
    <row r="129" spans="1:7">
      <c r="A129" t="s">
        <v>168</v>
      </c>
    </row>
    <row r="130" spans="1:7">
      <c r="A130" t="s">
        <v>169</v>
      </c>
      <c r="B130" s="1">
        <v>37631</v>
      </c>
      <c r="C130">
        <v>6</v>
      </c>
      <c r="D130">
        <v>10.6</v>
      </c>
      <c r="E130">
        <v>13</v>
      </c>
      <c r="F130">
        <v>23.4</v>
      </c>
      <c r="G130">
        <v>47</v>
      </c>
    </row>
    <row r="131" spans="1:7">
      <c r="A131" t="s">
        <v>113</v>
      </c>
      <c r="B131" s="1">
        <v>35396</v>
      </c>
      <c r="C131">
        <v>10.1</v>
      </c>
      <c r="D131">
        <v>11.2</v>
      </c>
      <c r="E131">
        <v>11.9</v>
      </c>
      <c r="F131">
        <v>20.100000000000001</v>
      </c>
      <c r="G131">
        <v>46.8</v>
      </c>
    </row>
    <row r="132" spans="1:7">
      <c r="A132" t="s">
        <v>1</v>
      </c>
    </row>
    <row r="133" spans="1:7">
      <c r="A133" t="s">
        <v>114</v>
      </c>
      <c r="B133" s="1">
        <v>150975</v>
      </c>
      <c r="C133">
        <v>12.1</v>
      </c>
      <c r="D133">
        <v>19.2</v>
      </c>
      <c r="E133">
        <v>20.100000000000001</v>
      </c>
      <c r="F133">
        <v>22.1</v>
      </c>
      <c r="G133">
        <v>26.5</v>
      </c>
    </row>
    <row r="134" spans="1:7">
      <c r="A134" t="s">
        <v>115</v>
      </c>
      <c r="B134" s="1">
        <v>69566</v>
      </c>
      <c r="C134">
        <v>12.1</v>
      </c>
      <c r="D134">
        <v>19.7</v>
      </c>
      <c r="E134">
        <v>20.5</v>
      </c>
      <c r="F134">
        <v>22.3</v>
      </c>
      <c r="G134">
        <v>25.5</v>
      </c>
    </row>
    <row r="135" spans="1:7">
      <c r="A135" t="s">
        <v>116</v>
      </c>
      <c r="B135" s="1">
        <v>46153</v>
      </c>
      <c r="C135">
        <v>10.5</v>
      </c>
      <c r="D135">
        <v>16.8</v>
      </c>
      <c r="E135">
        <v>18.899999999999999</v>
      </c>
      <c r="F135">
        <v>23.6</v>
      </c>
      <c r="G135">
        <v>30.2</v>
      </c>
    </row>
    <row r="136" spans="1:7">
      <c r="A136" t="s">
        <v>117</v>
      </c>
      <c r="B136" s="1">
        <v>26500</v>
      </c>
      <c r="C136">
        <v>16.2</v>
      </c>
      <c r="D136">
        <v>23.2</v>
      </c>
      <c r="E136">
        <v>21.7</v>
      </c>
      <c r="F136">
        <v>18.899999999999999</v>
      </c>
      <c r="G136">
        <v>19.899999999999999</v>
      </c>
    </row>
    <row r="137" spans="1:7">
      <c r="A137" t="s">
        <v>118</v>
      </c>
      <c r="B137" s="1">
        <v>8755</v>
      </c>
      <c r="C137">
        <v>8.6</v>
      </c>
      <c r="D137">
        <v>15.8</v>
      </c>
      <c r="E137">
        <v>18.5</v>
      </c>
      <c r="F137">
        <v>22.2</v>
      </c>
      <c r="G137">
        <v>34.799999999999997</v>
      </c>
    </row>
    <row r="138" spans="1:7">
      <c r="A138" t="s">
        <v>1</v>
      </c>
    </row>
    <row r="139" spans="1:7">
      <c r="A139" t="s">
        <v>119</v>
      </c>
      <c r="B139" s="1">
        <v>159187</v>
      </c>
      <c r="C139">
        <v>7.1</v>
      </c>
      <c r="D139">
        <v>10</v>
      </c>
      <c r="E139">
        <v>15.8</v>
      </c>
      <c r="F139">
        <v>25.8</v>
      </c>
      <c r="G139">
        <v>41.3</v>
      </c>
    </row>
    <row r="140" spans="1:7">
      <c r="A140" t="s">
        <v>120</v>
      </c>
      <c r="B140" s="1">
        <v>39241</v>
      </c>
      <c r="C140">
        <v>6</v>
      </c>
      <c r="D140">
        <v>8.9</v>
      </c>
      <c r="E140">
        <v>13.1</v>
      </c>
      <c r="F140">
        <v>21.8</v>
      </c>
      <c r="G140">
        <v>50.2</v>
      </c>
    </row>
    <row r="141" spans="1:7">
      <c r="A141" t="s">
        <v>121</v>
      </c>
      <c r="B141" s="1">
        <v>47846</v>
      </c>
      <c r="C141">
        <v>10.6</v>
      </c>
      <c r="D141">
        <v>14.7</v>
      </c>
      <c r="E141">
        <v>17.899999999999999</v>
      </c>
      <c r="F141">
        <v>24.1</v>
      </c>
      <c r="G141">
        <v>32.6</v>
      </c>
    </row>
    <row r="142" spans="1:7">
      <c r="A142" t="s">
        <v>122</v>
      </c>
      <c r="B142" s="1">
        <v>29349</v>
      </c>
      <c r="C142">
        <v>7.6</v>
      </c>
      <c r="D142">
        <v>11.5</v>
      </c>
      <c r="E142">
        <v>17.899999999999999</v>
      </c>
      <c r="F142">
        <v>23.9</v>
      </c>
      <c r="G142">
        <v>39.1</v>
      </c>
    </row>
    <row r="143" spans="1:7">
      <c r="A143" t="s">
        <v>123</v>
      </c>
    </row>
    <row r="144" spans="1:7">
      <c r="A144" t="s">
        <v>124</v>
      </c>
      <c r="B144" s="1">
        <v>42751</v>
      </c>
      <c r="C144">
        <v>3.7</v>
      </c>
      <c r="D144">
        <v>4.5</v>
      </c>
      <c r="E144">
        <v>14.4</v>
      </c>
      <c r="F144">
        <v>32.9</v>
      </c>
      <c r="G144">
        <v>44.5</v>
      </c>
    </row>
    <row r="145" spans="1:7">
      <c r="A145" t="s">
        <v>1</v>
      </c>
    </row>
    <row r="146" spans="1:7">
      <c r="A146" t="s">
        <v>125</v>
      </c>
      <c r="B146" s="1">
        <v>44025</v>
      </c>
      <c r="C146">
        <v>9.6</v>
      </c>
      <c r="D146">
        <v>13.5</v>
      </c>
      <c r="E146">
        <v>18.7</v>
      </c>
      <c r="F146">
        <v>24.5</v>
      </c>
      <c r="G146">
        <v>33.700000000000003</v>
      </c>
    </row>
    <row r="147" spans="1:7">
      <c r="A147" t="s">
        <v>1</v>
      </c>
    </row>
    <row r="148" spans="1:7">
      <c r="A148" t="s">
        <v>126</v>
      </c>
      <c r="B148" s="1">
        <v>13632</v>
      </c>
      <c r="C148">
        <v>9.1999999999999993</v>
      </c>
      <c r="D148">
        <v>13.1</v>
      </c>
      <c r="E148">
        <v>17.600000000000001</v>
      </c>
      <c r="F148">
        <v>22.4</v>
      </c>
      <c r="G148">
        <v>37.799999999999997</v>
      </c>
    </row>
    <row r="149" spans="1:7">
      <c r="A149" t="s">
        <v>1</v>
      </c>
    </row>
    <row r="150" spans="1:7">
      <c r="A150" t="s">
        <v>127</v>
      </c>
      <c r="B150" s="1">
        <v>41278</v>
      </c>
      <c r="C150">
        <v>17</v>
      </c>
      <c r="D150">
        <v>9.4</v>
      </c>
      <c r="E150">
        <v>11.4</v>
      </c>
      <c r="F150">
        <v>19.7</v>
      </c>
      <c r="G150">
        <v>42.5</v>
      </c>
    </row>
    <row r="151" spans="1:7">
      <c r="A151" t="s">
        <v>1</v>
      </c>
    </row>
    <row r="152" spans="1:7">
      <c r="A152" t="s">
        <v>128</v>
      </c>
      <c r="B152" s="1">
        <v>21835</v>
      </c>
      <c r="C152">
        <v>14.1</v>
      </c>
      <c r="D152">
        <v>19</v>
      </c>
      <c r="E152">
        <v>23.1</v>
      </c>
      <c r="F152">
        <v>23.6</v>
      </c>
      <c r="G152">
        <v>20.2</v>
      </c>
    </row>
    <row r="153" spans="1:7">
      <c r="A153" t="s">
        <v>1</v>
      </c>
    </row>
    <row r="154" spans="1:7">
      <c r="A154" t="s">
        <v>129</v>
      </c>
      <c r="B154" s="1">
        <v>75713</v>
      </c>
      <c r="C154">
        <v>9.6</v>
      </c>
      <c r="D154">
        <v>15.3</v>
      </c>
      <c r="E154">
        <v>18.8</v>
      </c>
      <c r="F154">
        <v>22.8</v>
      </c>
      <c r="G154">
        <v>33.6</v>
      </c>
    </row>
    <row r="155" spans="1:7">
      <c r="A155" t="s">
        <v>1</v>
      </c>
    </row>
    <row r="156" spans="1:7">
      <c r="A156" t="s">
        <v>130</v>
      </c>
      <c r="B156" s="1">
        <v>90054</v>
      </c>
      <c r="C156">
        <v>8.5</v>
      </c>
      <c r="D156">
        <v>10.199999999999999</v>
      </c>
      <c r="E156">
        <v>15</v>
      </c>
      <c r="F156">
        <v>22.2</v>
      </c>
      <c r="G156">
        <v>44</v>
      </c>
    </row>
    <row r="157" spans="1:7">
      <c r="A157" t="s">
        <v>1</v>
      </c>
    </row>
    <row r="158" spans="1:7">
      <c r="A158" t="s">
        <v>131</v>
      </c>
      <c r="B158" s="1">
        <v>307274</v>
      </c>
      <c r="C158">
        <v>1.8</v>
      </c>
      <c r="D158">
        <v>5.3</v>
      </c>
      <c r="E158">
        <v>12.8</v>
      </c>
      <c r="F158">
        <v>25.2</v>
      </c>
      <c r="G158">
        <v>54.9</v>
      </c>
    </row>
    <row r="159" spans="1:7">
      <c r="A159" t="s">
        <v>132</v>
      </c>
      <c r="B159" s="1">
        <v>30579</v>
      </c>
      <c r="C159">
        <v>6.6</v>
      </c>
      <c r="D159">
        <v>11.6</v>
      </c>
      <c r="E159">
        <v>15.2</v>
      </c>
      <c r="F159">
        <v>23.4</v>
      </c>
      <c r="G159">
        <v>43.2</v>
      </c>
    </row>
    <row r="160" spans="1:7">
      <c r="A160" t="s">
        <v>133</v>
      </c>
      <c r="B160" s="1">
        <v>276696</v>
      </c>
      <c r="C160">
        <v>1.2</v>
      </c>
      <c r="D160">
        <v>4.5999999999999996</v>
      </c>
      <c r="E160">
        <v>12.6</v>
      </c>
      <c r="F160">
        <v>25.4</v>
      </c>
      <c r="G160">
        <v>56.2</v>
      </c>
    </row>
    <row r="161" spans="1:7">
      <c r="A161" t="s">
        <v>1</v>
      </c>
    </row>
    <row r="162" spans="1:7">
      <c r="A162" t="s">
        <v>134</v>
      </c>
    </row>
    <row r="163" spans="1:7">
      <c r="A163" t="s">
        <v>1</v>
      </c>
    </row>
    <row r="164" spans="1:7">
      <c r="A164" t="s">
        <v>135</v>
      </c>
      <c r="B164" s="1">
        <v>3141043</v>
      </c>
      <c r="C164">
        <v>3.4</v>
      </c>
      <c r="D164">
        <v>8.5</v>
      </c>
      <c r="E164">
        <v>14.9</v>
      </c>
      <c r="F164">
        <v>24.4</v>
      </c>
      <c r="G164">
        <v>48.8</v>
      </c>
    </row>
    <row r="165" spans="1:7">
      <c r="A165" t="s">
        <v>136</v>
      </c>
      <c r="B165" s="1">
        <v>2442526</v>
      </c>
      <c r="C165">
        <v>1.3</v>
      </c>
      <c r="D165">
        <v>5.5</v>
      </c>
      <c r="E165">
        <v>13.9</v>
      </c>
      <c r="F165">
        <v>26.2</v>
      </c>
      <c r="G165">
        <v>53.1</v>
      </c>
    </row>
    <row r="166" spans="1:7">
      <c r="A166" t="s">
        <v>137</v>
      </c>
      <c r="B166" s="1">
        <v>191525</v>
      </c>
      <c r="C166">
        <v>-0.7</v>
      </c>
      <c r="D166">
        <v>3.1</v>
      </c>
      <c r="E166">
        <v>9.1</v>
      </c>
      <c r="F166">
        <v>19</v>
      </c>
      <c r="G166">
        <v>69.5</v>
      </c>
    </row>
    <row r="167" spans="1:7">
      <c r="A167" t="s">
        <v>138</v>
      </c>
    </row>
    <row r="168" spans="1:7">
      <c r="A168" t="s">
        <v>139</v>
      </c>
      <c r="B168" s="1">
        <v>358135</v>
      </c>
      <c r="C168">
        <v>14.8</v>
      </c>
      <c r="D168">
        <v>28.5</v>
      </c>
      <c r="E168">
        <v>23.7</v>
      </c>
      <c r="F168">
        <v>17</v>
      </c>
      <c r="G168">
        <v>16</v>
      </c>
    </row>
    <row r="169" spans="1:7">
      <c r="A169" t="s">
        <v>140</v>
      </c>
    </row>
    <row r="170" spans="1:7">
      <c r="A170" t="s">
        <v>141</v>
      </c>
      <c r="B170" s="1">
        <v>62905</v>
      </c>
      <c r="C170">
        <v>1.9</v>
      </c>
      <c r="D170">
        <v>8</v>
      </c>
      <c r="E170">
        <v>14.4</v>
      </c>
      <c r="F170">
        <v>22.4</v>
      </c>
      <c r="G170">
        <v>53.3</v>
      </c>
    </row>
    <row r="171" spans="1:7">
      <c r="A171" t="s">
        <v>142</v>
      </c>
    </row>
    <row r="172" spans="1:7">
      <c r="A172" t="s">
        <v>143</v>
      </c>
      <c r="B172" s="1">
        <v>17563</v>
      </c>
      <c r="C172">
        <v>9.1</v>
      </c>
      <c r="D172">
        <v>19.899999999999999</v>
      </c>
      <c r="E172">
        <v>24.2</v>
      </c>
      <c r="F172">
        <v>26.2</v>
      </c>
      <c r="G172">
        <v>20.7</v>
      </c>
    </row>
    <row r="173" spans="1:7">
      <c r="A173" t="s">
        <v>144</v>
      </c>
    </row>
    <row r="174" spans="1:7">
      <c r="A174" t="s">
        <v>145</v>
      </c>
      <c r="B174" s="1">
        <v>36141</v>
      </c>
      <c r="C174">
        <v>43.5</v>
      </c>
      <c r="D174">
        <v>32</v>
      </c>
      <c r="E174">
        <v>15.3</v>
      </c>
      <c r="F174">
        <v>7.2</v>
      </c>
      <c r="G174">
        <v>2</v>
      </c>
    </row>
    <row r="175" spans="1:7">
      <c r="A175" t="s">
        <v>146</v>
      </c>
      <c r="B175" s="1">
        <v>20057</v>
      </c>
      <c r="C175">
        <v>12.7</v>
      </c>
      <c r="D175">
        <v>18.3</v>
      </c>
      <c r="E175">
        <v>18.600000000000001</v>
      </c>
      <c r="F175">
        <v>28.8</v>
      </c>
      <c r="G175">
        <v>21.6</v>
      </c>
    </row>
    <row r="176" spans="1:7">
      <c r="A176" t="s">
        <v>147</v>
      </c>
      <c r="B176" s="1">
        <v>12190</v>
      </c>
      <c r="C176">
        <v>19.399999999999999</v>
      </c>
      <c r="D176">
        <v>19.8</v>
      </c>
      <c r="E176">
        <v>24.4</v>
      </c>
      <c r="F176">
        <v>15.5</v>
      </c>
      <c r="G176">
        <v>21</v>
      </c>
    </row>
    <row r="177" spans="1:7">
      <c r="A177" t="s">
        <v>1</v>
      </c>
    </row>
    <row r="178" spans="1:7">
      <c r="A178" t="s">
        <v>148</v>
      </c>
      <c r="B178" s="1">
        <v>260290</v>
      </c>
      <c r="C178">
        <v>1.1000000000000001</v>
      </c>
      <c r="D178">
        <v>2.6</v>
      </c>
      <c r="E178">
        <v>11.3</v>
      </c>
      <c r="F178">
        <v>24.4</v>
      </c>
      <c r="G178">
        <v>60.6</v>
      </c>
    </row>
    <row r="179" spans="1:7">
      <c r="A179" t="s">
        <v>149</v>
      </c>
      <c r="B179" s="1">
        <v>195963</v>
      </c>
      <c r="C179">
        <v>0.9</v>
      </c>
      <c r="D179">
        <v>2.1</v>
      </c>
      <c r="E179">
        <v>11.1</v>
      </c>
      <c r="F179">
        <v>24.4</v>
      </c>
      <c r="G179">
        <v>61.4</v>
      </c>
    </row>
    <row r="180" spans="1:7">
      <c r="A180" t="s">
        <v>150</v>
      </c>
      <c r="B180" s="1">
        <v>54980</v>
      </c>
      <c r="C180">
        <v>1.1000000000000001</v>
      </c>
      <c r="D180">
        <v>2.8</v>
      </c>
      <c r="E180">
        <v>11.3</v>
      </c>
      <c r="F180">
        <v>24.7</v>
      </c>
      <c r="G180">
        <v>60.1</v>
      </c>
    </row>
    <row r="181" spans="1:7">
      <c r="A181" t="s">
        <v>151</v>
      </c>
      <c r="B181" s="1">
        <v>9347</v>
      </c>
      <c r="C181">
        <v>5.3</v>
      </c>
      <c r="D181">
        <v>11.3</v>
      </c>
      <c r="E181">
        <v>15.6</v>
      </c>
      <c r="F181">
        <v>23.1</v>
      </c>
      <c r="G181">
        <v>44.8</v>
      </c>
    </row>
    <row r="182" spans="1:7">
      <c r="A182" t="s">
        <v>1</v>
      </c>
    </row>
    <row r="183" spans="1:7">
      <c r="A183" t="s">
        <v>152</v>
      </c>
      <c r="B183" s="1">
        <v>2880752</v>
      </c>
      <c r="C183">
        <v>3.6</v>
      </c>
      <c r="D183">
        <v>9.1</v>
      </c>
      <c r="E183">
        <v>15.2</v>
      </c>
      <c r="F183">
        <v>24.4</v>
      </c>
      <c r="G183">
        <v>47.7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workbookViewId="0">
      <selection activeCell="K1" activeCellId="4" sqref="C1:C1048576 E1:E1048576 G1:G1048576 I1:I1048576 K1:K1048576"/>
    </sheetView>
  </sheetViews>
  <sheetFormatPr baseColWidth="10" defaultRowHeight="15" x14ac:dyDescent="0"/>
  <sheetData>
    <row r="1" spans="1:7">
      <c r="A1" t="s">
        <v>0</v>
      </c>
      <c r="B1" s="1">
        <v>84991</v>
      </c>
      <c r="C1" s="1">
        <v>16975</v>
      </c>
      <c r="D1" s="1">
        <v>16997</v>
      </c>
      <c r="E1" s="1">
        <v>16998</v>
      </c>
      <c r="F1" s="1">
        <v>16996</v>
      </c>
      <c r="G1" s="1">
        <v>17025</v>
      </c>
    </row>
    <row r="2" spans="1:7">
      <c r="A2" t="s">
        <v>2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1</v>
      </c>
    </row>
    <row r="4" spans="1:7">
      <c r="A4" t="s">
        <v>3</v>
      </c>
    </row>
    <row r="5" spans="1:7">
      <c r="A5" t="s">
        <v>1</v>
      </c>
    </row>
    <row r="6" spans="1:7">
      <c r="A6" t="s">
        <v>4</v>
      </c>
      <c r="B6" s="2">
        <v>39926</v>
      </c>
      <c r="C6" s="2">
        <v>7086</v>
      </c>
      <c r="D6" s="2">
        <v>17246</v>
      </c>
      <c r="E6" s="2">
        <v>30285</v>
      </c>
      <c r="F6" s="2">
        <v>48478</v>
      </c>
      <c r="G6" s="2">
        <v>96397</v>
      </c>
    </row>
    <row r="7" spans="1:7">
      <c r="A7" t="s">
        <v>5</v>
      </c>
      <c r="B7" s="1">
        <v>36684</v>
      </c>
      <c r="C7" s="1">
        <v>7008</v>
      </c>
      <c r="D7" s="1">
        <v>16839</v>
      </c>
      <c r="E7" s="1">
        <v>28426</v>
      </c>
      <c r="F7" s="1">
        <v>44512</v>
      </c>
      <c r="G7" s="1">
        <v>86515</v>
      </c>
    </row>
    <row r="8" spans="1:7">
      <c r="A8" t="s">
        <v>7</v>
      </c>
      <c r="B8">
        <v>47.8</v>
      </c>
      <c r="C8">
        <v>51.4</v>
      </c>
      <c r="D8">
        <v>51.4</v>
      </c>
      <c r="E8">
        <v>46.5</v>
      </c>
      <c r="F8">
        <v>44.3</v>
      </c>
      <c r="G8">
        <v>45.3</v>
      </c>
    </row>
    <row r="9" spans="1:7">
      <c r="A9" t="s">
        <v>1</v>
      </c>
    </row>
    <row r="10" spans="1:7">
      <c r="A10" t="s">
        <v>8</v>
      </c>
    </row>
    <row r="11" spans="1:7">
      <c r="A11" t="s">
        <v>161</v>
      </c>
      <c r="B11">
        <v>2.5</v>
      </c>
      <c r="C11">
        <v>1.8</v>
      </c>
      <c r="D11">
        <v>2.2999999999999998</v>
      </c>
      <c r="E11">
        <v>2.5</v>
      </c>
      <c r="F11">
        <v>2.9</v>
      </c>
      <c r="G11">
        <v>3.1</v>
      </c>
    </row>
    <row r="12" spans="1:7">
      <c r="A12" t="s">
        <v>11</v>
      </c>
      <c r="B12">
        <v>0.7</v>
      </c>
      <c r="C12">
        <v>0.5</v>
      </c>
      <c r="D12">
        <v>0.6</v>
      </c>
      <c r="E12">
        <v>0.7</v>
      </c>
      <c r="F12">
        <v>0.9</v>
      </c>
      <c r="G12">
        <v>0.9</v>
      </c>
    </row>
    <row r="13" spans="1:7">
      <c r="A13" t="s">
        <v>12</v>
      </c>
      <c r="B13">
        <v>0.3</v>
      </c>
      <c r="C13">
        <v>0.4</v>
      </c>
      <c r="D13">
        <v>0.5</v>
      </c>
      <c r="E13">
        <v>0.3</v>
      </c>
      <c r="F13">
        <v>0.2</v>
      </c>
      <c r="G13">
        <v>0.1</v>
      </c>
    </row>
    <row r="14" spans="1:7">
      <c r="A14" t="s">
        <v>9</v>
      </c>
      <c r="B14">
        <v>1.3</v>
      </c>
      <c r="C14">
        <v>0.6</v>
      </c>
      <c r="D14">
        <v>0.9</v>
      </c>
      <c r="E14">
        <v>1.4</v>
      </c>
      <c r="F14">
        <v>1.8</v>
      </c>
      <c r="G14">
        <v>2.1</v>
      </c>
    </row>
    <row r="15" spans="1:7">
      <c r="A15" t="s">
        <v>10</v>
      </c>
      <c r="B15">
        <v>2</v>
      </c>
      <c r="C15">
        <v>1</v>
      </c>
      <c r="D15">
        <v>1.6</v>
      </c>
      <c r="E15">
        <v>2</v>
      </c>
      <c r="F15">
        <v>2.5</v>
      </c>
      <c r="G15">
        <v>2.9</v>
      </c>
    </row>
    <row r="16" spans="1:7">
      <c r="A16" t="s">
        <v>1</v>
      </c>
    </row>
    <row r="17" spans="1:7">
      <c r="A17" t="s">
        <v>13</v>
      </c>
    </row>
    <row r="18" spans="1:7">
      <c r="A18" t="s">
        <v>1</v>
      </c>
    </row>
    <row r="19" spans="1:7">
      <c r="A19" t="s">
        <v>14</v>
      </c>
    </row>
    <row r="20" spans="1:7">
      <c r="A20" t="s">
        <v>15</v>
      </c>
      <c r="B20">
        <v>59</v>
      </c>
      <c r="C20">
        <v>36</v>
      </c>
      <c r="D20">
        <v>53</v>
      </c>
      <c r="E20">
        <v>61</v>
      </c>
      <c r="F20">
        <v>70</v>
      </c>
      <c r="G20">
        <v>75</v>
      </c>
    </row>
    <row r="21" spans="1:7">
      <c r="A21" t="s">
        <v>16</v>
      </c>
      <c r="B21">
        <v>41</v>
      </c>
      <c r="C21">
        <v>64</v>
      </c>
      <c r="D21">
        <v>47</v>
      </c>
      <c r="E21">
        <v>39</v>
      </c>
      <c r="F21">
        <v>30</v>
      </c>
      <c r="G21">
        <v>25</v>
      </c>
    </row>
    <row r="22" spans="1:7">
      <c r="A22" t="s">
        <v>1</v>
      </c>
    </row>
    <row r="23" spans="1:7">
      <c r="A23" t="s">
        <v>17</v>
      </c>
    </row>
    <row r="24" spans="1:7">
      <c r="A24" t="s">
        <v>399</v>
      </c>
      <c r="B24">
        <v>64</v>
      </c>
      <c r="C24">
        <v>40</v>
      </c>
      <c r="D24">
        <v>56</v>
      </c>
      <c r="E24">
        <v>60</v>
      </c>
      <c r="F24">
        <v>75</v>
      </c>
      <c r="G24">
        <v>86</v>
      </c>
    </row>
    <row r="25" spans="1:7">
      <c r="A25" t="s">
        <v>162</v>
      </c>
      <c r="B25">
        <v>38</v>
      </c>
      <c r="C25">
        <v>11</v>
      </c>
      <c r="D25">
        <v>20</v>
      </c>
      <c r="E25">
        <v>34</v>
      </c>
      <c r="F25">
        <v>56</v>
      </c>
      <c r="G25">
        <v>70</v>
      </c>
    </row>
    <row r="26" spans="1:7">
      <c r="A26" t="s">
        <v>163</v>
      </c>
      <c r="B26">
        <v>25</v>
      </c>
      <c r="C26">
        <v>30</v>
      </c>
      <c r="D26">
        <v>36</v>
      </c>
      <c r="E26">
        <v>26</v>
      </c>
      <c r="F26">
        <v>19</v>
      </c>
      <c r="G26">
        <v>16</v>
      </c>
    </row>
    <row r="27" spans="1:7">
      <c r="A27" t="s">
        <v>21</v>
      </c>
      <c r="B27">
        <v>36</v>
      </c>
      <c r="C27">
        <v>60</v>
      </c>
      <c r="D27">
        <v>44</v>
      </c>
      <c r="E27">
        <v>40</v>
      </c>
      <c r="F27">
        <v>25</v>
      </c>
      <c r="G27">
        <v>14</v>
      </c>
    </row>
    <row r="28" spans="1:7">
      <c r="A28" t="s">
        <v>1</v>
      </c>
    </row>
    <row r="29" spans="1:7">
      <c r="A29" t="s">
        <v>22</v>
      </c>
    </row>
    <row r="30" spans="1:7">
      <c r="A30" t="s">
        <v>23</v>
      </c>
      <c r="B30">
        <v>11</v>
      </c>
      <c r="C30">
        <v>18</v>
      </c>
      <c r="D30">
        <v>12</v>
      </c>
      <c r="E30">
        <v>12</v>
      </c>
      <c r="F30">
        <v>9</v>
      </c>
      <c r="G30">
        <v>6</v>
      </c>
    </row>
    <row r="31" spans="1:7">
      <c r="A31" t="s">
        <v>24</v>
      </c>
      <c r="B31">
        <v>89</v>
      </c>
      <c r="C31">
        <v>82</v>
      </c>
      <c r="D31">
        <v>88</v>
      </c>
      <c r="E31">
        <v>88</v>
      </c>
      <c r="F31">
        <v>91</v>
      </c>
      <c r="G31">
        <v>94</v>
      </c>
    </row>
    <row r="32" spans="1:7">
      <c r="A32" t="s">
        <v>1</v>
      </c>
    </row>
    <row r="33" spans="1:7">
      <c r="A33" t="s">
        <v>25</v>
      </c>
    </row>
    <row r="34" spans="1:7">
      <c r="A34" t="s">
        <v>26</v>
      </c>
      <c r="B34">
        <v>8</v>
      </c>
      <c r="C34">
        <v>18</v>
      </c>
      <c r="D34">
        <v>11</v>
      </c>
      <c r="E34">
        <v>6</v>
      </c>
      <c r="F34">
        <v>2</v>
      </c>
      <c r="G34">
        <v>1</v>
      </c>
    </row>
    <row r="35" spans="1:7">
      <c r="A35" t="s">
        <v>27</v>
      </c>
      <c r="B35">
        <v>39</v>
      </c>
      <c r="C35">
        <v>46</v>
      </c>
      <c r="D35">
        <v>49</v>
      </c>
      <c r="E35">
        <v>42</v>
      </c>
      <c r="F35">
        <v>36</v>
      </c>
      <c r="G35">
        <v>22</v>
      </c>
    </row>
    <row r="36" spans="1:7">
      <c r="A36" t="s">
        <v>28</v>
      </c>
      <c r="B36">
        <v>53</v>
      </c>
      <c r="C36">
        <v>36</v>
      </c>
      <c r="D36">
        <v>40</v>
      </c>
      <c r="E36">
        <v>52</v>
      </c>
      <c r="F36">
        <v>61</v>
      </c>
      <c r="G36">
        <v>78</v>
      </c>
    </row>
    <row r="37" spans="1:7">
      <c r="A37" t="s">
        <v>29</v>
      </c>
      <c r="B37">
        <v>-2</v>
      </c>
      <c r="C37">
        <v>1</v>
      </c>
      <c r="D37">
        <v>-2</v>
      </c>
      <c r="E37">
        <v>-2</v>
      </c>
      <c r="F37">
        <v>-2</v>
      </c>
      <c r="G37">
        <v>-3</v>
      </c>
    </row>
    <row r="38" spans="1:7">
      <c r="A38" t="s">
        <v>1</v>
      </c>
    </row>
    <row r="39" spans="1:7">
      <c r="A39" t="s">
        <v>414</v>
      </c>
      <c r="B39">
        <v>88</v>
      </c>
      <c r="C39">
        <v>63</v>
      </c>
      <c r="D39">
        <v>87</v>
      </c>
      <c r="E39">
        <v>93</v>
      </c>
      <c r="F39">
        <v>98</v>
      </c>
      <c r="G39">
        <v>98</v>
      </c>
    </row>
    <row r="40" spans="1:7">
      <c r="A40" t="s">
        <v>1</v>
      </c>
    </row>
    <row r="41" spans="1:7">
      <c r="A41" t="s">
        <v>31</v>
      </c>
      <c r="B41" s="2">
        <v>3041770</v>
      </c>
      <c r="C41">
        <v>8.8000000000000007</v>
      </c>
      <c r="D41">
        <v>13</v>
      </c>
      <c r="E41">
        <v>17.399999999999999</v>
      </c>
      <c r="F41">
        <v>23.7</v>
      </c>
      <c r="G41">
        <v>37.1</v>
      </c>
    </row>
    <row r="42" spans="1:7">
      <c r="A42" t="s">
        <v>1</v>
      </c>
    </row>
    <row r="43" spans="1:7">
      <c r="A43" t="s">
        <v>32</v>
      </c>
      <c r="B43" s="1">
        <v>400440</v>
      </c>
      <c r="C43">
        <v>10.9</v>
      </c>
      <c r="D43">
        <v>15.2</v>
      </c>
      <c r="E43">
        <v>18.399999999999999</v>
      </c>
      <c r="F43">
        <v>23.2</v>
      </c>
      <c r="G43">
        <v>32.299999999999997</v>
      </c>
    </row>
    <row r="44" spans="1:7">
      <c r="A44" t="s">
        <v>33</v>
      </c>
      <c r="B44" s="1">
        <v>241892</v>
      </c>
      <c r="C44">
        <v>12.6</v>
      </c>
      <c r="D44">
        <v>17.399999999999999</v>
      </c>
      <c r="E44">
        <v>19.3</v>
      </c>
      <c r="F44">
        <v>22.4</v>
      </c>
      <c r="G44">
        <v>28.3</v>
      </c>
    </row>
    <row r="45" spans="1:7">
      <c r="A45" t="s">
        <v>34</v>
      </c>
      <c r="B45" s="1">
        <v>37809</v>
      </c>
      <c r="C45">
        <v>12.3</v>
      </c>
      <c r="D45">
        <v>17.600000000000001</v>
      </c>
      <c r="E45">
        <v>19</v>
      </c>
      <c r="F45">
        <v>22.6</v>
      </c>
      <c r="G45">
        <v>28.5</v>
      </c>
    </row>
    <row r="46" spans="1:7">
      <c r="A46" t="s">
        <v>35</v>
      </c>
      <c r="B46" s="1">
        <v>13472</v>
      </c>
      <c r="C46">
        <v>12.6</v>
      </c>
      <c r="D46">
        <v>18</v>
      </c>
      <c r="E46">
        <v>19.8</v>
      </c>
      <c r="F46">
        <v>21.6</v>
      </c>
      <c r="G46">
        <v>27.9</v>
      </c>
    </row>
    <row r="47" spans="1:7">
      <c r="A47" t="s">
        <v>36</v>
      </c>
      <c r="B47" s="1">
        <v>24338</v>
      </c>
      <c r="C47">
        <v>12.1</v>
      </c>
      <c r="D47">
        <v>17.399999999999999</v>
      </c>
      <c r="E47">
        <v>18.5</v>
      </c>
      <c r="F47">
        <v>23.1</v>
      </c>
      <c r="G47">
        <v>28.8</v>
      </c>
    </row>
    <row r="48" spans="1:7">
      <c r="A48" t="s">
        <v>37</v>
      </c>
      <c r="B48" s="1">
        <v>61531</v>
      </c>
      <c r="C48">
        <v>13.3</v>
      </c>
      <c r="D48">
        <v>18.5</v>
      </c>
      <c r="E48">
        <v>20.3</v>
      </c>
      <c r="F48">
        <v>21.2</v>
      </c>
      <c r="G48">
        <v>26.7</v>
      </c>
    </row>
    <row r="49" spans="1:7">
      <c r="A49" t="s">
        <v>38</v>
      </c>
      <c r="B49" s="1">
        <v>18420</v>
      </c>
      <c r="C49">
        <v>12.6</v>
      </c>
      <c r="D49">
        <v>17.399999999999999</v>
      </c>
      <c r="E49">
        <v>21</v>
      </c>
      <c r="F49">
        <v>22.8</v>
      </c>
      <c r="G49">
        <v>26.1</v>
      </c>
    </row>
    <row r="50" spans="1:7">
      <c r="A50" t="s">
        <v>39</v>
      </c>
      <c r="B50" s="1">
        <v>13112</v>
      </c>
      <c r="C50">
        <v>14.2</v>
      </c>
      <c r="D50">
        <v>20.3</v>
      </c>
      <c r="E50">
        <v>21</v>
      </c>
      <c r="F50">
        <v>19.600000000000001</v>
      </c>
      <c r="G50">
        <v>24.9</v>
      </c>
    </row>
    <row r="51" spans="1:7">
      <c r="A51" t="s">
        <v>40</v>
      </c>
      <c r="B51" s="1">
        <v>8040</v>
      </c>
      <c r="C51">
        <v>12.8</v>
      </c>
      <c r="D51">
        <v>18.600000000000001</v>
      </c>
      <c r="E51">
        <v>18.899999999999999</v>
      </c>
      <c r="F51">
        <v>23.6</v>
      </c>
      <c r="G51">
        <v>26.1</v>
      </c>
    </row>
    <row r="52" spans="1:7">
      <c r="A52" t="s">
        <v>41</v>
      </c>
      <c r="B52" s="1">
        <v>11848</v>
      </c>
      <c r="C52">
        <v>13.4</v>
      </c>
      <c r="D52">
        <v>18.5</v>
      </c>
      <c r="E52">
        <v>18.8</v>
      </c>
      <c r="F52">
        <v>21.1</v>
      </c>
      <c r="G52">
        <v>28.1</v>
      </c>
    </row>
    <row r="53" spans="1:7">
      <c r="A53" t="s">
        <v>42</v>
      </c>
      <c r="B53" s="1">
        <v>7378</v>
      </c>
      <c r="C53">
        <v>12.7</v>
      </c>
      <c r="D53">
        <v>17</v>
      </c>
      <c r="E53">
        <v>20.8</v>
      </c>
      <c r="F53">
        <v>18</v>
      </c>
      <c r="G53">
        <v>31.5</v>
      </c>
    </row>
    <row r="54" spans="1:7">
      <c r="A54" t="s">
        <v>43</v>
      </c>
      <c r="B54" s="1">
        <v>2733</v>
      </c>
      <c r="C54">
        <v>15.2</v>
      </c>
      <c r="D54">
        <v>21</v>
      </c>
      <c r="E54">
        <v>20.5</v>
      </c>
      <c r="F54">
        <v>20.7</v>
      </c>
      <c r="G54">
        <v>22.6</v>
      </c>
    </row>
    <row r="55" spans="1:7">
      <c r="A55" t="s">
        <v>1</v>
      </c>
    </row>
    <row r="56" spans="1:7">
      <c r="A56" t="s">
        <v>44</v>
      </c>
      <c r="B56" s="1">
        <v>26769</v>
      </c>
      <c r="C56">
        <v>12.4</v>
      </c>
      <c r="D56">
        <v>17.2</v>
      </c>
      <c r="E56">
        <v>18.7</v>
      </c>
      <c r="F56">
        <v>23</v>
      </c>
      <c r="G56">
        <v>28.7</v>
      </c>
    </row>
    <row r="57" spans="1:7">
      <c r="A57" t="s">
        <v>45</v>
      </c>
      <c r="B57" s="1">
        <v>10932</v>
      </c>
      <c r="C57">
        <v>13.3</v>
      </c>
      <c r="D57">
        <v>18.5</v>
      </c>
      <c r="E57">
        <v>20.100000000000001</v>
      </c>
      <c r="F57">
        <v>22.2</v>
      </c>
      <c r="G57">
        <v>25.9</v>
      </c>
    </row>
    <row r="58" spans="1:7">
      <c r="A58" t="s">
        <v>46</v>
      </c>
      <c r="B58" s="1">
        <v>15837</v>
      </c>
      <c r="C58">
        <v>11.7</v>
      </c>
      <c r="D58">
        <v>16.399999999999999</v>
      </c>
      <c r="E58">
        <v>17.7</v>
      </c>
      <c r="F58">
        <v>23.5</v>
      </c>
      <c r="G58">
        <v>30.7</v>
      </c>
    </row>
    <row r="59" spans="1:7">
      <c r="A59" t="s">
        <v>47</v>
      </c>
      <c r="B59" s="1">
        <v>39492</v>
      </c>
      <c r="C59">
        <v>12.9</v>
      </c>
      <c r="D59">
        <v>17.7</v>
      </c>
      <c r="E59">
        <v>19</v>
      </c>
      <c r="F59">
        <v>21</v>
      </c>
      <c r="G59">
        <v>29.4</v>
      </c>
    </row>
    <row r="60" spans="1:7">
      <c r="A60" t="s">
        <v>48</v>
      </c>
      <c r="B60" s="1">
        <v>12531</v>
      </c>
      <c r="C60">
        <v>12.5</v>
      </c>
      <c r="D60">
        <v>17.2</v>
      </c>
      <c r="E60">
        <v>19.3</v>
      </c>
      <c r="F60">
        <v>20.9</v>
      </c>
      <c r="G60">
        <v>30.2</v>
      </c>
    </row>
    <row r="61" spans="1:7">
      <c r="A61" t="s">
        <v>49</v>
      </c>
      <c r="B61" s="1">
        <v>11801</v>
      </c>
      <c r="C61">
        <v>12.8</v>
      </c>
      <c r="D61">
        <v>18.600000000000001</v>
      </c>
      <c r="E61">
        <v>18.8</v>
      </c>
      <c r="F61">
        <v>19.399999999999999</v>
      </c>
      <c r="G61">
        <v>30.3</v>
      </c>
    </row>
    <row r="62" spans="1:7">
      <c r="A62" t="s">
        <v>50</v>
      </c>
      <c r="B62" s="1">
        <v>8518</v>
      </c>
      <c r="C62">
        <v>12.9</v>
      </c>
      <c r="D62">
        <v>17.399999999999999</v>
      </c>
      <c r="E62">
        <v>18</v>
      </c>
      <c r="F62">
        <v>22.4</v>
      </c>
      <c r="G62">
        <v>29.4</v>
      </c>
    </row>
    <row r="63" spans="1:7">
      <c r="A63" t="s">
        <v>51</v>
      </c>
      <c r="B63" s="1">
        <v>6644</v>
      </c>
      <c r="C63">
        <v>13.9</v>
      </c>
      <c r="D63">
        <v>17.399999999999999</v>
      </c>
      <c r="E63">
        <v>19.899999999999999</v>
      </c>
      <c r="F63">
        <v>22.4</v>
      </c>
      <c r="G63">
        <v>26.3</v>
      </c>
    </row>
    <row r="64" spans="1:7">
      <c r="A64" t="s">
        <v>1</v>
      </c>
    </row>
    <row r="65" spans="1:7">
      <c r="A65" t="s">
        <v>52</v>
      </c>
      <c r="B65" s="1">
        <v>76291</v>
      </c>
      <c r="C65">
        <v>12.2</v>
      </c>
      <c r="D65">
        <v>16.2</v>
      </c>
      <c r="E65">
        <v>19.2</v>
      </c>
      <c r="F65">
        <v>23.6</v>
      </c>
      <c r="G65">
        <v>28.8</v>
      </c>
    </row>
    <row r="66" spans="1:7">
      <c r="A66" t="s">
        <v>53</v>
      </c>
      <c r="B66" s="1">
        <v>9627</v>
      </c>
      <c r="C66">
        <v>12.6</v>
      </c>
      <c r="D66">
        <v>16.8</v>
      </c>
      <c r="E66">
        <v>19.5</v>
      </c>
      <c r="F66">
        <v>22.9</v>
      </c>
      <c r="G66">
        <v>28.2</v>
      </c>
    </row>
    <row r="67" spans="1:7">
      <c r="A67" t="s">
        <v>54</v>
      </c>
      <c r="B67" s="1">
        <v>6785</v>
      </c>
      <c r="C67">
        <v>14</v>
      </c>
      <c r="D67">
        <v>19.3</v>
      </c>
      <c r="E67">
        <v>20.100000000000001</v>
      </c>
      <c r="F67">
        <v>21.6</v>
      </c>
      <c r="G67">
        <v>25.1</v>
      </c>
    </row>
    <row r="68" spans="1:7">
      <c r="A68" t="s">
        <v>55</v>
      </c>
      <c r="B68" s="1">
        <v>34549</v>
      </c>
      <c r="C68">
        <v>11.6</v>
      </c>
      <c r="D68">
        <v>16.100000000000001</v>
      </c>
      <c r="E68">
        <v>19.399999999999999</v>
      </c>
      <c r="F68">
        <v>23.9</v>
      </c>
      <c r="G68">
        <v>29</v>
      </c>
    </row>
    <row r="69" spans="1:7">
      <c r="A69" t="s">
        <v>56</v>
      </c>
      <c r="B69" s="1">
        <v>20671</v>
      </c>
      <c r="C69">
        <v>13.6</v>
      </c>
      <c r="D69">
        <v>16</v>
      </c>
      <c r="E69">
        <v>19.3</v>
      </c>
      <c r="F69">
        <v>24.1</v>
      </c>
      <c r="G69">
        <v>27.1</v>
      </c>
    </row>
    <row r="70" spans="1:7">
      <c r="A70" t="s">
        <v>57</v>
      </c>
    </row>
    <row r="71" spans="1:7">
      <c r="A71" t="s">
        <v>58</v>
      </c>
      <c r="B71" s="1">
        <v>4659</v>
      </c>
      <c r="C71">
        <v>8</v>
      </c>
      <c r="D71">
        <v>12.2</v>
      </c>
      <c r="E71">
        <v>14.9</v>
      </c>
      <c r="F71">
        <v>23.9</v>
      </c>
      <c r="G71">
        <v>41</v>
      </c>
    </row>
    <row r="72" spans="1:7">
      <c r="A72" t="s">
        <v>59</v>
      </c>
      <c r="B72" s="1">
        <v>158548</v>
      </c>
      <c r="C72">
        <v>8.3000000000000007</v>
      </c>
      <c r="D72">
        <v>11.9</v>
      </c>
      <c r="E72">
        <v>16.899999999999999</v>
      </c>
      <c r="F72">
        <v>24.4</v>
      </c>
      <c r="G72">
        <v>38.4</v>
      </c>
    </row>
    <row r="73" spans="1:7">
      <c r="A73" t="s">
        <v>1</v>
      </c>
    </row>
    <row r="74" spans="1:7">
      <c r="A74" t="s">
        <v>60</v>
      </c>
      <c r="B74" s="1">
        <v>26997</v>
      </c>
      <c r="C74">
        <v>8.9</v>
      </c>
      <c r="D74">
        <v>11.3</v>
      </c>
      <c r="E74">
        <v>18.3</v>
      </c>
      <c r="F74">
        <v>23</v>
      </c>
      <c r="G74">
        <v>38.5</v>
      </c>
    </row>
    <row r="75" spans="1:7">
      <c r="A75" t="s">
        <v>1</v>
      </c>
    </row>
    <row r="76" spans="1:7">
      <c r="A76" t="s">
        <v>61</v>
      </c>
      <c r="B76" s="1">
        <v>960903</v>
      </c>
      <c r="C76">
        <v>10.4</v>
      </c>
      <c r="D76">
        <v>13.7</v>
      </c>
      <c r="E76">
        <v>17.5</v>
      </c>
      <c r="F76">
        <v>22.8</v>
      </c>
      <c r="G76">
        <v>35.6</v>
      </c>
    </row>
    <row r="77" spans="1:7">
      <c r="A77" t="s">
        <v>62</v>
      </c>
      <c r="B77" s="1">
        <v>538764</v>
      </c>
      <c r="C77">
        <v>10.199999999999999</v>
      </c>
      <c r="D77">
        <v>13.4</v>
      </c>
      <c r="E77">
        <v>17.399999999999999</v>
      </c>
      <c r="F77">
        <v>22.7</v>
      </c>
      <c r="G77">
        <v>36.200000000000003</v>
      </c>
    </row>
    <row r="78" spans="1:7">
      <c r="A78" t="s">
        <v>63</v>
      </c>
      <c r="B78" s="1">
        <v>334283</v>
      </c>
      <c r="C78">
        <v>6</v>
      </c>
      <c r="D78">
        <v>9.3000000000000007</v>
      </c>
      <c r="E78">
        <v>14.4</v>
      </c>
      <c r="F78">
        <v>25.1</v>
      </c>
      <c r="G78">
        <v>45.3</v>
      </c>
    </row>
    <row r="79" spans="1:7">
      <c r="A79" t="s">
        <v>164</v>
      </c>
      <c r="B79" s="1">
        <v>189961</v>
      </c>
      <c r="C79">
        <v>3.7</v>
      </c>
      <c r="D79">
        <v>6.2</v>
      </c>
      <c r="E79">
        <v>13.2</v>
      </c>
      <c r="F79">
        <v>27.2</v>
      </c>
      <c r="G79">
        <v>49.7</v>
      </c>
    </row>
    <row r="80" spans="1:7">
      <c r="A80" t="s">
        <v>65</v>
      </c>
      <c r="B80" s="1">
        <v>80452</v>
      </c>
      <c r="C80">
        <v>8.1</v>
      </c>
      <c r="D80">
        <v>12.8</v>
      </c>
      <c r="E80">
        <v>14.6</v>
      </c>
      <c r="F80">
        <v>22.8</v>
      </c>
      <c r="G80">
        <v>41.8</v>
      </c>
    </row>
    <row r="81" spans="1:7">
      <c r="A81" t="s">
        <v>66</v>
      </c>
    </row>
    <row r="82" spans="1:7">
      <c r="A82" t="s">
        <v>67</v>
      </c>
      <c r="B82" s="1">
        <v>63870</v>
      </c>
      <c r="C82">
        <v>10.199999999999999</v>
      </c>
      <c r="D82">
        <v>14.1</v>
      </c>
      <c r="E82">
        <v>17.7</v>
      </c>
      <c r="F82">
        <v>21.4</v>
      </c>
      <c r="G82">
        <v>36.5</v>
      </c>
    </row>
    <row r="83" spans="1:7">
      <c r="A83" t="s">
        <v>68</v>
      </c>
      <c r="B83" s="1">
        <v>168260</v>
      </c>
      <c r="C83">
        <v>19.600000000000001</v>
      </c>
      <c r="D83">
        <v>22.8</v>
      </c>
      <c r="E83">
        <v>24.9</v>
      </c>
      <c r="F83">
        <v>19.100000000000001</v>
      </c>
      <c r="G83">
        <v>13.6</v>
      </c>
    </row>
    <row r="84" spans="1:7">
      <c r="A84" t="s">
        <v>69</v>
      </c>
      <c r="B84" s="1">
        <v>36221</v>
      </c>
      <c r="C84">
        <v>5.8</v>
      </c>
      <c r="D84">
        <v>7.6</v>
      </c>
      <c r="E84">
        <v>11.2</v>
      </c>
      <c r="F84">
        <v>17.8</v>
      </c>
      <c r="G84">
        <v>57.5</v>
      </c>
    </row>
    <row r="85" spans="1:7">
      <c r="A85" t="s">
        <v>1</v>
      </c>
    </row>
    <row r="86" spans="1:7">
      <c r="A86" t="s">
        <v>70</v>
      </c>
      <c r="B86" s="1">
        <v>204645</v>
      </c>
      <c r="C86">
        <v>13</v>
      </c>
      <c r="D86">
        <v>17</v>
      </c>
      <c r="E86">
        <v>19.3</v>
      </c>
      <c r="F86">
        <v>22.6</v>
      </c>
      <c r="G86">
        <v>28.1</v>
      </c>
    </row>
    <row r="87" spans="1:7">
      <c r="A87" t="s">
        <v>71</v>
      </c>
      <c r="B87" s="1">
        <v>25334</v>
      </c>
      <c r="C87">
        <v>12.5</v>
      </c>
      <c r="D87">
        <v>17.399999999999999</v>
      </c>
      <c r="E87">
        <v>19.2</v>
      </c>
      <c r="F87">
        <v>22.3</v>
      </c>
      <c r="G87">
        <v>28.6</v>
      </c>
    </row>
    <row r="88" spans="1:7">
      <c r="A88" t="s">
        <v>72</v>
      </c>
      <c r="B88" s="1">
        <v>76465</v>
      </c>
      <c r="C88">
        <v>13.6</v>
      </c>
      <c r="D88">
        <v>17.5</v>
      </c>
      <c r="E88">
        <v>19.5</v>
      </c>
      <c r="F88">
        <v>22.6</v>
      </c>
      <c r="G88">
        <v>26.8</v>
      </c>
    </row>
    <row r="89" spans="1:7">
      <c r="A89" t="s">
        <v>73</v>
      </c>
      <c r="B89" s="1">
        <v>9273</v>
      </c>
      <c r="C89">
        <v>13.8</v>
      </c>
      <c r="D89">
        <v>17</v>
      </c>
      <c r="E89">
        <v>19.100000000000001</v>
      </c>
      <c r="F89">
        <v>22.7</v>
      </c>
      <c r="G89">
        <v>27.4</v>
      </c>
    </row>
    <row r="90" spans="1:7">
      <c r="A90" t="s">
        <v>165</v>
      </c>
      <c r="B90" s="1">
        <v>68785</v>
      </c>
      <c r="C90">
        <v>13.1</v>
      </c>
      <c r="D90">
        <v>16.600000000000001</v>
      </c>
      <c r="E90">
        <v>19.600000000000001</v>
      </c>
      <c r="F90">
        <v>22.5</v>
      </c>
      <c r="G90">
        <v>28.3</v>
      </c>
    </row>
    <row r="91" spans="1:7">
      <c r="A91" t="s">
        <v>75</v>
      </c>
      <c r="B91" s="1">
        <v>24788</v>
      </c>
      <c r="C91">
        <v>11.3</v>
      </c>
      <c r="D91">
        <v>15.9</v>
      </c>
      <c r="E91">
        <v>18.3</v>
      </c>
      <c r="F91">
        <v>23.4</v>
      </c>
      <c r="G91">
        <v>31.1</v>
      </c>
    </row>
    <row r="92" spans="1:7">
      <c r="A92" t="s">
        <v>76</v>
      </c>
      <c r="B92" s="1">
        <v>47703</v>
      </c>
      <c r="C92">
        <v>7.7</v>
      </c>
      <c r="D92">
        <v>11.2</v>
      </c>
      <c r="E92">
        <v>13</v>
      </c>
      <c r="F92">
        <v>20.399999999999999</v>
      </c>
      <c r="G92">
        <v>47.7</v>
      </c>
    </row>
    <row r="93" spans="1:7">
      <c r="A93" t="s">
        <v>77</v>
      </c>
      <c r="B93" s="1">
        <v>23196</v>
      </c>
      <c r="C93">
        <v>6.5</v>
      </c>
      <c r="D93">
        <v>10.4</v>
      </c>
      <c r="E93">
        <v>13.2</v>
      </c>
      <c r="F93">
        <v>23.6</v>
      </c>
      <c r="G93">
        <v>46.3</v>
      </c>
    </row>
    <row r="94" spans="1:7">
      <c r="A94" t="s">
        <v>78</v>
      </c>
      <c r="B94" s="1">
        <v>24507</v>
      </c>
      <c r="C94">
        <v>8.8000000000000007</v>
      </c>
      <c r="D94">
        <v>11.9</v>
      </c>
      <c r="E94">
        <v>12.8</v>
      </c>
      <c r="F94">
        <v>17.3</v>
      </c>
      <c r="G94">
        <v>49.1</v>
      </c>
    </row>
    <row r="95" spans="1:7">
      <c r="A95" t="s">
        <v>1</v>
      </c>
    </row>
    <row r="96" spans="1:7">
      <c r="A96" t="s">
        <v>79</v>
      </c>
      <c r="B96" s="1">
        <v>39457</v>
      </c>
      <c r="C96">
        <v>10.7</v>
      </c>
      <c r="D96">
        <v>15</v>
      </c>
      <c r="E96">
        <v>17.5</v>
      </c>
      <c r="F96">
        <v>24.6</v>
      </c>
      <c r="G96">
        <v>32.200000000000003</v>
      </c>
    </row>
    <row r="97" spans="1:7">
      <c r="A97" t="s">
        <v>80</v>
      </c>
      <c r="B97" s="1">
        <v>10164</v>
      </c>
      <c r="C97">
        <v>12.3</v>
      </c>
      <c r="D97">
        <v>16.2</v>
      </c>
      <c r="E97">
        <v>18.8</v>
      </c>
      <c r="F97">
        <v>23.9</v>
      </c>
      <c r="G97">
        <v>28.9</v>
      </c>
    </row>
    <row r="98" spans="1:7">
      <c r="A98" t="s">
        <v>81</v>
      </c>
      <c r="B98" s="1">
        <v>18097</v>
      </c>
      <c r="C98">
        <v>10.4</v>
      </c>
      <c r="D98">
        <v>14</v>
      </c>
      <c r="E98">
        <v>16</v>
      </c>
      <c r="F98">
        <v>25.9</v>
      </c>
      <c r="G98">
        <v>33.6</v>
      </c>
    </row>
    <row r="99" spans="1:7">
      <c r="A99" t="s">
        <v>82</v>
      </c>
      <c r="B99" s="1">
        <v>11196</v>
      </c>
      <c r="C99">
        <v>9.6999999999999993</v>
      </c>
      <c r="D99">
        <v>15.5</v>
      </c>
      <c r="E99">
        <v>18.5</v>
      </c>
      <c r="F99">
        <v>23.3</v>
      </c>
      <c r="G99">
        <v>32.9</v>
      </c>
    </row>
    <row r="100" spans="1:7">
      <c r="A100" t="s">
        <v>83</v>
      </c>
      <c r="B100" s="1">
        <v>130334</v>
      </c>
      <c r="C100">
        <v>8.1999999999999993</v>
      </c>
      <c r="D100">
        <v>10.6</v>
      </c>
      <c r="E100">
        <v>16.2</v>
      </c>
      <c r="F100">
        <v>23.8</v>
      </c>
      <c r="G100">
        <v>41.3</v>
      </c>
    </row>
    <row r="101" spans="1:7">
      <c r="A101" t="s">
        <v>84</v>
      </c>
      <c r="B101" s="1">
        <v>6961</v>
      </c>
      <c r="C101">
        <v>7.8</v>
      </c>
      <c r="D101">
        <v>11.9</v>
      </c>
      <c r="E101">
        <v>14.8</v>
      </c>
      <c r="F101">
        <v>22</v>
      </c>
      <c r="G101">
        <v>43.5</v>
      </c>
    </row>
    <row r="102" spans="1:7">
      <c r="A102" t="s">
        <v>85</v>
      </c>
      <c r="B102" s="1">
        <v>32336</v>
      </c>
      <c r="C102">
        <v>7</v>
      </c>
      <c r="D102">
        <v>10.8</v>
      </c>
      <c r="E102">
        <v>13.8</v>
      </c>
      <c r="F102">
        <v>21.6</v>
      </c>
      <c r="G102">
        <v>46.7</v>
      </c>
    </row>
    <row r="103" spans="1:7">
      <c r="A103" t="s">
        <v>86</v>
      </c>
      <c r="B103" s="1">
        <v>6870</v>
      </c>
      <c r="C103">
        <v>4.4000000000000004</v>
      </c>
      <c r="D103">
        <v>5.8</v>
      </c>
      <c r="E103">
        <v>22.1</v>
      </c>
      <c r="F103">
        <v>25.6</v>
      </c>
      <c r="G103">
        <v>42.1</v>
      </c>
    </row>
    <row r="104" spans="1:7">
      <c r="A104" t="s">
        <v>87</v>
      </c>
      <c r="B104" s="1">
        <v>14775</v>
      </c>
      <c r="C104">
        <v>10.7</v>
      </c>
      <c r="D104">
        <v>14.3</v>
      </c>
      <c r="E104">
        <v>21.5</v>
      </c>
      <c r="F104">
        <v>21.5</v>
      </c>
      <c r="G104">
        <v>32</v>
      </c>
    </row>
    <row r="105" spans="1:7">
      <c r="A105" t="s">
        <v>88</v>
      </c>
      <c r="B105" s="1">
        <v>8289</v>
      </c>
      <c r="C105">
        <v>13.6</v>
      </c>
      <c r="D105">
        <v>11.3</v>
      </c>
      <c r="E105">
        <v>17.7</v>
      </c>
      <c r="F105">
        <v>19.8</v>
      </c>
      <c r="G105">
        <v>37.6</v>
      </c>
    </row>
    <row r="106" spans="1:7">
      <c r="A106" t="s">
        <v>89</v>
      </c>
      <c r="B106" s="1">
        <v>61102</v>
      </c>
      <c r="C106">
        <v>7.9</v>
      </c>
      <c r="D106">
        <v>9.9</v>
      </c>
      <c r="E106">
        <v>15.5</v>
      </c>
      <c r="F106">
        <v>26</v>
      </c>
      <c r="G106">
        <v>40.799999999999997</v>
      </c>
    </row>
    <row r="107" spans="1:7">
      <c r="A107" t="s">
        <v>1</v>
      </c>
    </row>
    <row r="108" spans="1:7">
      <c r="A108" t="s">
        <v>90</v>
      </c>
      <c r="B108" s="1">
        <v>146228</v>
      </c>
      <c r="C108">
        <v>8.4</v>
      </c>
      <c r="D108">
        <v>13.5</v>
      </c>
      <c r="E108">
        <v>17.5</v>
      </c>
      <c r="F108">
        <v>23.1</v>
      </c>
      <c r="G108">
        <v>37.4</v>
      </c>
    </row>
    <row r="109" spans="1:7">
      <c r="A109" t="s">
        <v>91</v>
      </c>
      <c r="B109" s="1">
        <v>34850</v>
      </c>
      <c r="C109">
        <v>7.2</v>
      </c>
      <c r="D109">
        <v>11.7</v>
      </c>
      <c r="E109">
        <v>17.3</v>
      </c>
      <c r="F109">
        <v>24.4</v>
      </c>
      <c r="G109">
        <v>39.4</v>
      </c>
    </row>
    <row r="110" spans="1:7">
      <c r="A110" t="s">
        <v>92</v>
      </c>
      <c r="B110" s="1">
        <v>27732</v>
      </c>
      <c r="C110">
        <v>6.9</v>
      </c>
      <c r="D110">
        <v>11.1</v>
      </c>
      <c r="E110">
        <v>16.899999999999999</v>
      </c>
      <c r="F110">
        <v>24.1</v>
      </c>
      <c r="G110">
        <v>41</v>
      </c>
    </row>
    <row r="111" spans="1:7">
      <c r="A111" t="s">
        <v>93</v>
      </c>
      <c r="B111" s="1">
        <v>7118</v>
      </c>
      <c r="C111">
        <v>8.3000000000000007</v>
      </c>
      <c r="D111">
        <v>14.1</v>
      </c>
      <c r="E111">
        <v>19</v>
      </c>
      <c r="F111">
        <v>25.5</v>
      </c>
      <c r="G111">
        <v>33.1</v>
      </c>
    </row>
    <row r="112" spans="1:7">
      <c r="A112" t="s">
        <v>94</v>
      </c>
      <c r="B112" s="1">
        <v>57222</v>
      </c>
      <c r="C112">
        <v>8.6</v>
      </c>
      <c r="D112">
        <v>13.6</v>
      </c>
      <c r="E112">
        <v>17.5</v>
      </c>
      <c r="F112">
        <v>23.5</v>
      </c>
      <c r="G112">
        <v>36.9</v>
      </c>
    </row>
    <row r="113" spans="1:7">
      <c r="A113" t="s">
        <v>95</v>
      </c>
      <c r="B113" s="1">
        <v>48247</v>
      </c>
      <c r="C113">
        <v>8.8000000000000007</v>
      </c>
      <c r="D113">
        <v>13.9</v>
      </c>
      <c r="E113">
        <v>17.2</v>
      </c>
      <c r="F113">
        <v>23</v>
      </c>
      <c r="G113">
        <v>37.200000000000003</v>
      </c>
    </row>
    <row r="114" spans="1:7">
      <c r="A114" t="s">
        <v>96</v>
      </c>
      <c r="B114" s="1">
        <v>8976</v>
      </c>
      <c r="C114">
        <v>7.4</v>
      </c>
      <c r="D114">
        <v>12.1</v>
      </c>
      <c r="E114">
        <v>18.899999999999999</v>
      </c>
      <c r="F114">
        <v>26.2</v>
      </c>
      <c r="G114">
        <v>35.299999999999997</v>
      </c>
    </row>
    <row r="115" spans="1:7">
      <c r="A115" t="s">
        <v>97</v>
      </c>
      <c r="B115" s="1">
        <v>6834</v>
      </c>
      <c r="C115">
        <v>8.6999999999999993</v>
      </c>
      <c r="D115">
        <v>15.4</v>
      </c>
      <c r="E115">
        <v>20.8</v>
      </c>
      <c r="F115">
        <v>24.5</v>
      </c>
      <c r="G115">
        <v>30.6</v>
      </c>
    </row>
    <row r="116" spans="1:7">
      <c r="A116" t="s">
        <v>98</v>
      </c>
      <c r="B116" s="1">
        <v>26494</v>
      </c>
      <c r="C116">
        <v>10.7</v>
      </c>
      <c r="D116">
        <v>16.899999999999999</v>
      </c>
      <c r="E116">
        <v>18.399999999999999</v>
      </c>
      <c r="F116">
        <v>24.1</v>
      </c>
      <c r="G116">
        <v>30</v>
      </c>
    </row>
    <row r="117" spans="1:7">
      <c r="A117" t="s">
        <v>99</v>
      </c>
      <c r="B117" s="1">
        <v>20828</v>
      </c>
      <c r="C117">
        <v>7.3</v>
      </c>
      <c r="D117">
        <v>11.6</v>
      </c>
      <c r="E117">
        <v>15.5</v>
      </c>
      <c r="F117">
        <v>18.2</v>
      </c>
      <c r="G117">
        <v>47.4</v>
      </c>
    </row>
    <row r="118" spans="1:7">
      <c r="A118" t="s">
        <v>1</v>
      </c>
    </row>
    <row r="119" spans="1:7">
      <c r="A119" t="s">
        <v>100</v>
      </c>
      <c r="B119" s="1">
        <v>566507</v>
      </c>
      <c r="C119">
        <v>7.3</v>
      </c>
      <c r="D119">
        <v>13</v>
      </c>
      <c r="E119">
        <v>18.399999999999999</v>
      </c>
      <c r="F119">
        <v>26.1</v>
      </c>
      <c r="G119">
        <v>35.299999999999997</v>
      </c>
    </row>
    <row r="120" spans="1:7">
      <c r="A120" t="s">
        <v>101</v>
      </c>
      <c r="B120" s="1">
        <v>242775</v>
      </c>
      <c r="C120">
        <v>6.6</v>
      </c>
      <c r="D120">
        <v>13.1</v>
      </c>
      <c r="E120">
        <v>19</v>
      </c>
      <c r="F120">
        <v>27.9</v>
      </c>
      <c r="G120">
        <v>33.4</v>
      </c>
    </row>
    <row r="121" spans="1:7">
      <c r="A121" t="s">
        <v>102</v>
      </c>
      <c r="B121" s="1">
        <v>111348</v>
      </c>
      <c r="C121">
        <v>4.0999999999999996</v>
      </c>
      <c r="D121">
        <v>9.8000000000000007</v>
      </c>
      <c r="E121">
        <v>19.3</v>
      </c>
      <c r="F121">
        <v>25.1</v>
      </c>
      <c r="G121">
        <v>41.8</v>
      </c>
    </row>
    <row r="122" spans="1:7">
      <c r="A122" t="s">
        <v>103</v>
      </c>
      <c r="B122" s="1">
        <v>127463</v>
      </c>
      <c r="C122">
        <v>9</v>
      </c>
      <c r="D122">
        <v>16.100000000000001</v>
      </c>
      <c r="E122">
        <v>19</v>
      </c>
      <c r="F122">
        <v>30.4</v>
      </c>
      <c r="G122">
        <v>25.5</v>
      </c>
    </row>
    <row r="123" spans="1:7">
      <c r="A123" t="s">
        <v>104</v>
      </c>
      <c r="B123" s="1">
        <v>3964</v>
      </c>
      <c r="C123" t="s">
        <v>415</v>
      </c>
      <c r="D123" t="s">
        <v>416</v>
      </c>
      <c r="E123" t="s">
        <v>417</v>
      </c>
      <c r="F123">
        <v>24.7</v>
      </c>
      <c r="G123">
        <v>49.3</v>
      </c>
    </row>
    <row r="124" spans="1:7">
      <c r="A124" t="s">
        <v>107</v>
      </c>
      <c r="B124" s="1">
        <v>94359</v>
      </c>
      <c r="C124">
        <v>9.4</v>
      </c>
      <c r="D124">
        <v>14.7</v>
      </c>
      <c r="E124">
        <v>19.5</v>
      </c>
      <c r="F124">
        <v>25.6</v>
      </c>
      <c r="G124">
        <v>30.8</v>
      </c>
    </row>
    <row r="125" spans="1:7">
      <c r="A125" t="s">
        <v>108</v>
      </c>
      <c r="B125" s="1">
        <v>196217</v>
      </c>
      <c r="C125">
        <v>6.9</v>
      </c>
      <c r="D125">
        <v>12.3</v>
      </c>
      <c r="E125">
        <v>17.8</v>
      </c>
      <c r="F125">
        <v>25.1</v>
      </c>
      <c r="G125">
        <v>37.9</v>
      </c>
    </row>
    <row r="126" spans="1:7">
      <c r="A126" t="s">
        <v>109</v>
      </c>
      <c r="B126" s="1">
        <v>25906</v>
      </c>
      <c r="C126">
        <v>4.7</v>
      </c>
      <c r="D126">
        <v>9.8000000000000007</v>
      </c>
      <c r="E126">
        <v>19.8</v>
      </c>
      <c r="F126">
        <v>31.4</v>
      </c>
      <c r="G126">
        <v>34.200000000000003</v>
      </c>
    </row>
    <row r="127" spans="1:7">
      <c r="A127" t="s">
        <v>110</v>
      </c>
      <c r="B127" s="1">
        <v>60908</v>
      </c>
      <c r="C127">
        <v>8.3000000000000007</v>
      </c>
      <c r="D127">
        <v>14.9</v>
      </c>
      <c r="E127">
        <v>18.2</v>
      </c>
      <c r="F127">
        <v>23.1</v>
      </c>
      <c r="G127">
        <v>35.4</v>
      </c>
    </row>
    <row r="128" spans="1:7">
      <c r="A128" t="s">
        <v>111</v>
      </c>
      <c r="B128" s="1">
        <v>66248</v>
      </c>
      <c r="C128">
        <v>7.1</v>
      </c>
      <c r="D128">
        <v>13.7</v>
      </c>
      <c r="E128">
        <v>19.7</v>
      </c>
      <c r="F128">
        <v>25.4</v>
      </c>
      <c r="G128">
        <v>34.1</v>
      </c>
    </row>
    <row r="129" spans="1:7">
      <c r="A129" t="s">
        <v>168</v>
      </c>
    </row>
    <row r="130" spans="1:7">
      <c r="A130" t="s">
        <v>169</v>
      </c>
      <c r="B130" s="1">
        <v>43155</v>
      </c>
      <c r="C130">
        <v>6</v>
      </c>
      <c r="D130">
        <v>8.1</v>
      </c>
      <c r="E130">
        <v>13</v>
      </c>
      <c r="F130">
        <v>23.4</v>
      </c>
      <c r="G130">
        <v>49.7</v>
      </c>
    </row>
    <row r="131" spans="1:7">
      <c r="A131" t="s">
        <v>113</v>
      </c>
      <c r="B131" s="1">
        <v>33156</v>
      </c>
      <c r="C131">
        <v>8</v>
      </c>
      <c r="D131">
        <v>10.3</v>
      </c>
      <c r="E131">
        <v>14.4</v>
      </c>
      <c r="F131">
        <v>20.5</v>
      </c>
      <c r="G131">
        <v>46.8</v>
      </c>
    </row>
    <row r="132" spans="1:7">
      <c r="A132" t="s">
        <v>1</v>
      </c>
    </row>
    <row r="133" spans="1:7">
      <c r="A133" t="s">
        <v>114</v>
      </c>
      <c r="B133" s="1">
        <v>160746</v>
      </c>
      <c r="C133">
        <v>12.3</v>
      </c>
      <c r="D133">
        <v>19.100000000000001</v>
      </c>
      <c r="E133">
        <v>19.5</v>
      </c>
      <c r="F133">
        <v>21.8</v>
      </c>
      <c r="G133">
        <v>27.3</v>
      </c>
    </row>
    <row r="134" spans="1:7">
      <c r="A134" t="s">
        <v>115</v>
      </c>
      <c r="B134" s="1">
        <v>76470</v>
      </c>
      <c r="C134">
        <v>12.7</v>
      </c>
      <c r="D134">
        <v>19.5</v>
      </c>
      <c r="E134">
        <v>19.399999999999999</v>
      </c>
      <c r="F134">
        <v>22.1</v>
      </c>
      <c r="G134">
        <v>26.3</v>
      </c>
    </row>
    <row r="135" spans="1:7">
      <c r="A135" t="s">
        <v>116</v>
      </c>
      <c r="B135" s="1">
        <v>46203</v>
      </c>
      <c r="C135">
        <v>9</v>
      </c>
      <c r="D135">
        <v>16.399999999999999</v>
      </c>
      <c r="E135">
        <v>18.399999999999999</v>
      </c>
      <c r="F135">
        <v>23.2</v>
      </c>
      <c r="G135">
        <v>33</v>
      </c>
    </row>
    <row r="136" spans="1:7">
      <c r="A136" t="s">
        <v>117</v>
      </c>
      <c r="B136" s="1">
        <v>28607</v>
      </c>
      <c r="C136">
        <v>16.7</v>
      </c>
      <c r="D136">
        <v>23</v>
      </c>
      <c r="E136">
        <v>21.7</v>
      </c>
      <c r="F136">
        <v>18.600000000000001</v>
      </c>
      <c r="G136">
        <v>20</v>
      </c>
    </row>
    <row r="137" spans="1:7">
      <c r="A137" t="s">
        <v>118</v>
      </c>
      <c r="B137" s="1">
        <v>9466</v>
      </c>
      <c r="C137">
        <v>12.3</v>
      </c>
      <c r="D137">
        <v>16.7</v>
      </c>
      <c r="E137">
        <v>19.2</v>
      </c>
      <c r="F137">
        <v>21.5</v>
      </c>
      <c r="G137">
        <v>30.3</v>
      </c>
    </row>
    <row r="138" spans="1:7">
      <c r="A138" t="s">
        <v>1</v>
      </c>
    </row>
    <row r="139" spans="1:7">
      <c r="A139" t="s">
        <v>119</v>
      </c>
      <c r="B139" s="1">
        <v>157179</v>
      </c>
      <c r="C139">
        <v>7.4</v>
      </c>
      <c r="D139">
        <v>11.5</v>
      </c>
      <c r="E139">
        <v>15.2</v>
      </c>
      <c r="F139">
        <v>23.3</v>
      </c>
      <c r="G139">
        <v>42.6</v>
      </c>
    </row>
    <row r="140" spans="1:7">
      <c r="A140" t="s">
        <v>120</v>
      </c>
      <c r="B140" s="1">
        <v>41665</v>
      </c>
      <c r="C140">
        <v>6.3</v>
      </c>
      <c r="D140">
        <v>7.9</v>
      </c>
      <c r="E140">
        <v>13.7</v>
      </c>
      <c r="F140">
        <v>22.5</v>
      </c>
      <c r="G140">
        <v>49.7</v>
      </c>
    </row>
    <row r="141" spans="1:7">
      <c r="A141" t="s">
        <v>121</v>
      </c>
      <c r="B141" s="1">
        <v>50559</v>
      </c>
      <c r="C141">
        <v>10.4</v>
      </c>
      <c r="D141">
        <v>15.7</v>
      </c>
      <c r="E141">
        <v>18.5</v>
      </c>
      <c r="F141">
        <v>23.4</v>
      </c>
      <c r="G141">
        <v>32</v>
      </c>
    </row>
    <row r="142" spans="1:7">
      <c r="A142" t="s">
        <v>122</v>
      </c>
      <c r="B142" s="1">
        <v>27851</v>
      </c>
      <c r="C142">
        <v>8.3000000000000007</v>
      </c>
      <c r="D142">
        <v>11.9</v>
      </c>
      <c r="E142">
        <v>17.399999999999999</v>
      </c>
      <c r="F142">
        <v>25.2</v>
      </c>
      <c r="G142">
        <v>37.299999999999997</v>
      </c>
    </row>
    <row r="143" spans="1:7">
      <c r="A143" t="s">
        <v>123</v>
      </c>
    </row>
    <row r="144" spans="1:7">
      <c r="A144" t="s">
        <v>124</v>
      </c>
      <c r="B144" s="1">
        <v>37105</v>
      </c>
      <c r="C144">
        <v>3.7</v>
      </c>
      <c r="D144">
        <v>9.6</v>
      </c>
      <c r="E144">
        <v>10.6</v>
      </c>
      <c r="F144">
        <v>22.9</v>
      </c>
      <c r="G144">
        <v>53.2</v>
      </c>
    </row>
    <row r="145" spans="1:7">
      <c r="A145" t="s">
        <v>1</v>
      </c>
    </row>
    <row r="146" spans="1:7">
      <c r="A146" t="s">
        <v>125</v>
      </c>
      <c r="B146" s="1">
        <v>45924</v>
      </c>
      <c r="C146">
        <v>9.4</v>
      </c>
      <c r="D146">
        <v>14.7</v>
      </c>
      <c r="E146">
        <v>20.100000000000001</v>
      </c>
      <c r="F146">
        <v>22.6</v>
      </c>
      <c r="G146">
        <v>33.200000000000003</v>
      </c>
    </row>
    <row r="147" spans="1:7">
      <c r="A147" t="s">
        <v>1</v>
      </c>
    </row>
    <row r="148" spans="1:7">
      <c r="A148" t="s">
        <v>126</v>
      </c>
      <c r="B148" s="1">
        <v>14554</v>
      </c>
      <c r="C148">
        <v>8.8000000000000007</v>
      </c>
      <c r="D148">
        <v>13.3</v>
      </c>
      <c r="E148">
        <v>17.5</v>
      </c>
      <c r="F148">
        <v>22.2</v>
      </c>
      <c r="G148">
        <v>38.1</v>
      </c>
    </row>
    <row r="149" spans="1:7">
      <c r="A149" t="s">
        <v>1</v>
      </c>
    </row>
    <row r="150" spans="1:7">
      <c r="A150" t="s">
        <v>127</v>
      </c>
      <c r="B150" s="1">
        <v>46384</v>
      </c>
      <c r="C150">
        <v>16.100000000000001</v>
      </c>
      <c r="D150">
        <v>10.1</v>
      </c>
      <c r="E150">
        <v>15.1</v>
      </c>
      <c r="F150">
        <v>18.600000000000001</v>
      </c>
      <c r="G150">
        <v>40.1</v>
      </c>
    </row>
    <row r="151" spans="1:7">
      <c r="A151" t="s">
        <v>1</v>
      </c>
    </row>
    <row r="152" spans="1:7">
      <c r="A152" t="s">
        <v>128</v>
      </c>
      <c r="B152" s="1">
        <v>23038</v>
      </c>
      <c r="C152">
        <v>16.100000000000001</v>
      </c>
      <c r="D152">
        <v>19.3</v>
      </c>
      <c r="E152">
        <v>21.4</v>
      </c>
      <c r="F152">
        <v>23.1</v>
      </c>
      <c r="G152">
        <v>20.100000000000001</v>
      </c>
    </row>
    <row r="153" spans="1:7">
      <c r="A153" t="s">
        <v>1</v>
      </c>
    </row>
    <row r="154" spans="1:7">
      <c r="A154" t="s">
        <v>129</v>
      </c>
      <c r="B154" s="1">
        <v>75133</v>
      </c>
      <c r="C154">
        <v>11</v>
      </c>
      <c r="D154">
        <v>13.2</v>
      </c>
      <c r="E154">
        <v>18.399999999999999</v>
      </c>
      <c r="F154">
        <v>26.1</v>
      </c>
      <c r="G154">
        <v>31.2</v>
      </c>
    </row>
    <row r="155" spans="1:7">
      <c r="A155" t="s">
        <v>1</v>
      </c>
    </row>
    <row r="156" spans="1:7">
      <c r="A156" t="s">
        <v>130</v>
      </c>
      <c r="B156" s="1">
        <v>92195</v>
      </c>
      <c r="C156">
        <v>6.5</v>
      </c>
      <c r="D156">
        <v>13.1</v>
      </c>
      <c r="E156">
        <v>17.3</v>
      </c>
      <c r="F156">
        <v>21.2</v>
      </c>
      <c r="G156">
        <v>41.9</v>
      </c>
    </row>
    <row r="157" spans="1:7">
      <c r="A157" t="s">
        <v>1</v>
      </c>
    </row>
    <row r="158" spans="1:7">
      <c r="A158" t="s">
        <v>131</v>
      </c>
      <c r="B158" s="1">
        <v>325541</v>
      </c>
      <c r="C158">
        <v>1.9</v>
      </c>
      <c r="D158">
        <v>5.6</v>
      </c>
      <c r="E158">
        <v>13.6</v>
      </c>
      <c r="F158">
        <v>25.5</v>
      </c>
      <c r="G158">
        <v>53.4</v>
      </c>
    </row>
    <row r="159" spans="1:7">
      <c r="A159" t="s">
        <v>132</v>
      </c>
      <c r="B159" s="1">
        <v>32852</v>
      </c>
      <c r="C159">
        <v>6.5</v>
      </c>
      <c r="D159">
        <v>10.6</v>
      </c>
      <c r="E159">
        <v>16.5</v>
      </c>
      <c r="F159">
        <v>22.9</v>
      </c>
      <c r="G159">
        <v>43.5</v>
      </c>
    </row>
    <row r="160" spans="1:7">
      <c r="A160" t="s">
        <v>133</v>
      </c>
      <c r="B160" s="1">
        <v>292689</v>
      </c>
      <c r="C160">
        <v>1.4</v>
      </c>
      <c r="D160">
        <v>5</v>
      </c>
      <c r="E160">
        <v>13.3</v>
      </c>
      <c r="F160">
        <v>25.8</v>
      </c>
      <c r="G160">
        <v>54.5</v>
      </c>
    </row>
    <row r="161" spans="1:7">
      <c r="A161" t="s">
        <v>1</v>
      </c>
    </row>
    <row r="162" spans="1:7">
      <c r="A162" t="s">
        <v>134</v>
      </c>
    </row>
    <row r="163" spans="1:7">
      <c r="A163" t="s">
        <v>1</v>
      </c>
    </row>
    <row r="164" spans="1:7">
      <c r="A164" t="s">
        <v>135</v>
      </c>
      <c r="B164" s="1">
        <v>3393329</v>
      </c>
      <c r="C164">
        <v>3.5</v>
      </c>
      <c r="D164">
        <v>8.6</v>
      </c>
      <c r="E164">
        <v>15.2</v>
      </c>
      <c r="F164">
        <v>24.3</v>
      </c>
      <c r="G164">
        <v>48.4</v>
      </c>
    </row>
    <row r="165" spans="1:7">
      <c r="A165" t="s">
        <v>136</v>
      </c>
      <c r="B165" s="1">
        <v>2677703</v>
      </c>
      <c r="C165">
        <v>1.5</v>
      </c>
      <c r="D165">
        <v>5.6</v>
      </c>
      <c r="E165">
        <v>14</v>
      </c>
      <c r="F165">
        <v>25.8</v>
      </c>
      <c r="G165">
        <v>53.1</v>
      </c>
    </row>
    <row r="166" spans="1:7">
      <c r="A166" t="s">
        <v>137</v>
      </c>
      <c r="B166" s="1">
        <v>167347</v>
      </c>
      <c r="C166">
        <v>-2</v>
      </c>
      <c r="D166">
        <v>4.8</v>
      </c>
      <c r="E166">
        <v>13.8</v>
      </c>
      <c r="F166">
        <v>20.8</v>
      </c>
      <c r="G166">
        <v>62.6</v>
      </c>
    </row>
    <row r="167" spans="1:7">
      <c r="A167" t="s">
        <v>138</v>
      </c>
    </row>
    <row r="168" spans="1:7">
      <c r="A168" t="s">
        <v>139</v>
      </c>
      <c r="B168" s="1">
        <v>385053</v>
      </c>
      <c r="C168">
        <v>15.5</v>
      </c>
      <c r="D168">
        <v>27.8</v>
      </c>
      <c r="E168">
        <v>22.9</v>
      </c>
      <c r="F168">
        <v>17.899999999999999</v>
      </c>
      <c r="G168">
        <v>15.9</v>
      </c>
    </row>
    <row r="169" spans="1:7">
      <c r="A169" t="s">
        <v>140</v>
      </c>
    </row>
    <row r="170" spans="1:7">
      <c r="A170" t="s">
        <v>141</v>
      </c>
      <c r="B170" s="1">
        <v>69871</v>
      </c>
      <c r="C170">
        <v>2.1</v>
      </c>
      <c r="D170">
        <v>7.5</v>
      </c>
      <c r="E170">
        <v>13.9</v>
      </c>
      <c r="F170">
        <v>24.2</v>
      </c>
      <c r="G170">
        <v>52.4</v>
      </c>
    </row>
    <row r="171" spans="1:7">
      <c r="A171" t="s">
        <v>142</v>
      </c>
    </row>
    <row r="172" spans="1:7">
      <c r="A172" t="s">
        <v>143</v>
      </c>
      <c r="B172" s="1">
        <v>17511</v>
      </c>
      <c r="C172">
        <v>9.6999999999999993</v>
      </c>
      <c r="D172">
        <v>20.7</v>
      </c>
      <c r="E172">
        <v>20.6</v>
      </c>
      <c r="F172">
        <v>23</v>
      </c>
      <c r="G172">
        <v>26</v>
      </c>
    </row>
    <row r="173" spans="1:7">
      <c r="A173" t="s">
        <v>144</v>
      </c>
    </row>
    <row r="174" spans="1:7">
      <c r="A174" t="s">
        <v>145</v>
      </c>
      <c r="B174" s="1">
        <v>32480</v>
      </c>
      <c r="C174">
        <v>47.1</v>
      </c>
      <c r="D174">
        <v>29.2</v>
      </c>
      <c r="E174">
        <v>14</v>
      </c>
      <c r="F174">
        <v>6.2</v>
      </c>
      <c r="G174">
        <v>3.4</v>
      </c>
    </row>
    <row r="175" spans="1:7">
      <c r="A175" t="s">
        <v>146</v>
      </c>
      <c r="B175" s="1">
        <v>24922</v>
      </c>
      <c r="C175">
        <v>11.6</v>
      </c>
      <c r="D175">
        <v>19</v>
      </c>
      <c r="E175">
        <v>27</v>
      </c>
      <c r="F175">
        <v>18.3</v>
      </c>
      <c r="G175">
        <v>24.1</v>
      </c>
    </row>
    <row r="176" spans="1:7">
      <c r="A176" t="s">
        <v>147</v>
      </c>
      <c r="B176" s="1">
        <v>18442</v>
      </c>
      <c r="C176">
        <v>18.3</v>
      </c>
      <c r="D176">
        <v>21</v>
      </c>
      <c r="E176">
        <v>19.5</v>
      </c>
      <c r="F176">
        <v>15</v>
      </c>
      <c r="G176">
        <v>26.2</v>
      </c>
    </row>
    <row r="177" spans="1:7">
      <c r="A177" t="s">
        <v>1</v>
      </c>
    </row>
    <row r="178" spans="1:7">
      <c r="A178" t="s">
        <v>148</v>
      </c>
      <c r="B178" s="1">
        <v>275498</v>
      </c>
      <c r="C178">
        <v>0.5</v>
      </c>
      <c r="D178">
        <v>2.5</v>
      </c>
      <c r="E178">
        <v>11.5</v>
      </c>
      <c r="F178">
        <v>24.5</v>
      </c>
      <c r="G178">
        <v>61.1</v>
      </c>
    </row>
    <row r="179" spans="1:7">
      <c r="A179" t="s">
        <v>149</v>
      </c>
      <c r="B179" s="1">
        <v>209750</v>
      </c>
      <c r="C179">
        <v>0.1</v>
      </c>
      <c r="D179">
        <v>1.7</v>
      </c>
      <c r="E179">
        <v>11</v>
      </c>
      <c r="F179">
        <v>24.4</v>
      </c>
      <c r="G179">
        <v>62.8</v>
      </c>
    </row>
    <row r="180" spans="1:7">
      <c r="A180" t="s">
        <v>150</v>
      </c>
      <c r="B180" s="1">
        <v>54803</v>
      </c>
      <c r="C180">
        <v>0.6</v>
      </c>
      <c r="D180">
        <v>3.6</v>
      </c>
      <c r="E180">
        <v>12.2</v>
      </c>
      <c r="F180">
        <v>24.8</v>
      </c>
      <c r="G180">
        <v>58.7</v>
      </c>
    </row>
    <row r="181" spans="1:7">
      <c r="A181" t="s">
        <v>151</v>
      </c>
      <c r="B181" s="1">
        <v>10945</v>
      </c>
      <c r="C181">
        <v>8</v>
      </c>
      <c r="D181">
        <v>12.4</v>
      </c>
      <c r="E181">
        <v>17.2</v>
      </c>
      <c r="F181">
        <v>23.7</v>
      </c>
      <c r="G181">
        <v>38.700000000000003</v>
      </c>
    </row>
    <row r="182" spans="1:7">
      <c r="A182" t="s">
        <v>1</v>
      </c>
    </row>
    <row r="183" spans="1:7">
      <c r="A183" t="s">
        <v>152</v>
      </c>
      <c r="B183" s="1">
        <v>3117831</v>
      </c>
      <c r="C183">
        <v>3.8</v>
      </c>
      <c r="D183">
        <v>9.1999999999999993</v>
      </c>
      <c r="E183">
        <v>15.5</v>
      </c>
      <c r="F183">
        <v>24.3</v>
      </c>
      <c r="G183">
        <v>47.2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activeCell="A2" sqref="A2"/>
    </sheetView>
  </sheetViews>
  <sheetFormatPr baseColWidth="10" defaultRowHeight="15" x14ac:dyDescent="0"/>
  <sheetData>
    <row r="1" spans="1:7">
      <c r="A1" t="s">
        <v>418</v>
      </c>
      <c r="B1" s="1">
        <v>84115</v>
      </c>
      <c r="C1" s="1">
        <v>16782</v>
      </c>
      <c r="D1" s="1">
        <v>16838</v>
      </c>
      <c r="E1" s="1">
        <v>16820</v>
      </c>
      <c r="F1" s="1">
        <v>16816</v>
      </c>
      <c r="G1" s="1">
        <v>16860</v>
      </c>
    </row>
    <row r="2" spans="1:7">
      <c r="A2" t="s">
        <v>419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420</v>
      </c>
      <c r="B3" s="2">
        <v>41622</v>
      </c>
      <c r="C3" s="2">
        <v>7170</v>
      </c>
      <c r="D3" s="2">
        <v>17962</v>
      </c>
      <c r="E3" s="2">
        <v>30981</v>
      </c>
      <c r="F3" s="2">
        <v>50205</v>
      </c>
      <c r="G3" s="2">
        <v>101602</v>
      </c>
    </row>
    <row r="4" spans="1:7">
      <c r="A4" t="s">
        <v>421</v>
      </c>
      <c r="B4" s="1">
        <v>38358</v>
      </c>
      <c r="C4" s="1">
        <v>7049</v>
      </c>
      <c r="D4" s="1">
        <v>17406</v>
      </c>
      <c r="E4" s="1">
        <v>29265</v>
      </c>
      <c r="F4" s="1">
        <v>46294</v>
      </c>
      <c r="G4" s="1">
        <v>91606</v>
      </c>
    </row>
    <row r="5" spans="1:7">
      <c r="A5" t="s">
        <v>422</v>
      </c>
      <c r="B5">
        <v>47.7</v>
      </c>
      <c r="C5">
        <v>50.6</v>
      </c>
      <c r="D5">
        <v>52.5</v>
      </c>
      <c r="E5">
        <v>46</v>
      </c>
      <c r="F5">
        <v>43.8</v>
      </c>
      <c r="G5">
        <v>45.5</v>
      </c>
    </row>
    <row r="6" spans="1:7">
      <c r="A6" t="s">
        <v>423</v>
      </c>
    </row>
    <row r="7" spans="1:7">
      <c r="A7" t="s">
        <v>424</v>
      </c>
      <c r="B7">
        <v>2.5</v>
      </c>
      <c r="C7">
        <v>1.7</v>
      </c>
      <c r="D7">
        <v>2.2999999999999998</v>
      </c>
      <c r="E7">
        <v>2.5</v>
      </c>
      <c r="F7">
        <v>2.9</v>
      </c>
      <c r="G7">
        <v>3.1</v>
      </c>
    </row>
    <row r="8" spans="1:7">
      <c r="A8" t="s">
        <v>425</v>
      </c>
      <c r="B8">
        <v>0.7</v>
      </c>
      <c r="C8">
        <v>0.4</v>
      </c>
      <c r="D8">
        <v>0.6</v>
      </c>
      <c r="E8">
        <v>0.7</v>
      </c>
      <c r="F8">
        <v>0.8</v>
      </c>
      <c r="G8">
        <v>0.9</v>
      </c>
    </row>
    <row r="9" spans="1:7">
      <c r="A9" t="s">
        <v>426</v>
      </c>
      <c r="B9">
        <v>0.3</v>
      </c>
      <c r="C9">
        <v>0.4</v>
      </c>
      <c r="D9">
        <v>0.6</v>
      </c>
      <c r="E9">
        <v>0.3</v>
      </c>
      <c r="F9">
        <v>0.2</v>
      </c>
      <c r="G9">
        <v>0.1</v>
      </c>
    </row>
    <row r="10" spans="1:7">
      <c r="A10" t="s">
        <v>427</v>
      </c>
      <c r="B10">
        <v>1.3</v>
      </c>
      <c r="C10">
        <v>0.7</v>
      </c>
      <c r="D10">
        <v>0.9</v>
      </c>
      <c r="E10">
        <v>1.3</v>
      </c>
      <c r="F10">
        <v>1.7</v>
      </c>
      <c r="G10">
        <v>2.1</v>
      </c>
    </row>
    <row r="11" spans="1:7">
      <c r="A11" t="s">
        <v>428</v>
      </c>
      <c r="B11">
        <v>2</v>
      </c>
      <c r="C11">
        <v>1</v>
      </c>
      <c r="D11">
        <v>1.5</v>
      </c>
      <c r="E11">
        <v>2</v>
      </c>
      <c r="F11">
        <v>2.4</v>
      </c>
      <c r="G11">
        <v>2.9</v>
      </c>
    </row>
    <row r="12" spans="1:7">
      <c r="A12" t="s">
        <v>429</v>
      </c>
    </row>
    <row r="13" spans="1:7">
      <c r="A13" t="s">
        <v>430</v>
      </c>
      <c r="B13">
        <v>58</v>
      </c>
      <c r="C13">
        <v>38</v>
      </c>
      <c r="D13">
        <v>51</v>
      </c>
      <c r="E13">
        <v>61</v>
      </c>
      <c r="F13">
        <v>67</v>
      </c>
      <c r="G13">
        <v>73</v>
      </c>
    </row>
    <row r="14" spans="1:7">
      <c r="A14" t="s">
        <v>431</v>
      </c>
      <c r="B14">
        <v>42</v>
      </c>
      <c r="C14">
        <v>62</v>
      </c>
      <c r="D14">
        <v>49</v>
      </c>
      <c r="E14">
        <v>39</v>
      </c>
      <c r="F14">
        <v>33</v>
      </c>
      <c r="G14">
        <v>27</v>
      </c>
    </row>
    <row r="15" spans="1:7">
      <c r="A15" t="s">
        <v>432</v>
      </c>
      <c r="B15">
        <v>64</v>
      </c>
      <c r="C15">
        <v>39</v>
      </c>
      <c r="D15">
        <v>55</v>
      </c>
      <c r="E15">
        <v>62</v>
      </c>
      <c r="F15">
        <v>74</v>
      </c>
      <c r="G15">
        <v>89</v>
      </c>
    </row>
    <row r="16" spans="1:7">
      <c r="A16" t="s">
        <v>433</v>
      </c>
      <c r="B16">
        <v>39</v>
      </c>
      <c r="C16">
        <v>11</v>
      </c>
      <c r="D16">
        <v>19</v>
      </c>
      <c r="E16">
        <v>35</v>
      </c>
      <c r="F16">
        <v>56</v>
      </c>
      <c r="G16">
        <v>73</v>
      </c>
    </row>
    <row r="17" spans="1:7">
      <c r="A17" t="s">
        <v>434</v>
      </c>
      <c r="B17">
        <v>25</v>
      </c>
      <c r="C17">
        <v>29</v>
      </c>
      <c r="D17">
        <v>36</v>
      </c>
      <c r="E17">
        <v>27</v>
      </c>
      <c r="F17">
        <v>18</v>
      </c>
      <c r="G17">
        <v>16</v>
      </c>
    </row>
    <row r="18" spans="1:7">
      <c r="A18" t="s">
        <v>435</v>
      </c>
      <c r="B18">
        <v>36</v>
      </c>
      <c r="C18">
        <v>61</v>
      </c>
      <c r="D18">
        <v>45</v>
      </c>
      <c r="E18">
        <v>38</v>
      </c>
      <c r="F18">
        <v>26</v>
      </c>
      <c r="G18">
        <v>11</v>
      </c>
    </row>
    <row r="19" spans="1:7">
      <c r="A19" t="s">
        <v>436</v>
      </c>
      <c r="B19">
        <v>11</v>
      </c>
      <c r="C19">
        <v>16</v>
      </c>
      <c r="D19">
        <v>12</v>
      </c>
      <c r="E19">
        <v>11</v>
      </c>
      <c r="F19">
        <v>8</v>
      </c>
      <c r="G19">
        <v>5</v>
      </c>
    </row>
    <row r="20" spans="1:7">
      <c r="A20" t="s">
        <v>437</v>
      </c>
      <c r="B20">
        <v>89</v>
      </c>
      <c r="C20">
        <v>84</v>
      </c>
      <c r="D20">
        <v>88</v>
      </c>
      <c r="E20">
        <v>89</v>
      </c>
      <c r="F20">
        <v>92</v>
      </c>
      <c r="G20">
        <v>95</v>
      </c>
    </row>
    <row r="21" spans="1:7">
      <c r="A21" t="s">
        <v>438</v>
      </c>
      <c r="B21">
        <v>7</v>
      </c>
      <c r="C21">
        <v>15</v>
      </c>
      <c r="D21">
        <v>11</v>
      </c>
      <c r="E21">
        <v>6</v>
      </c>
      <c r="F21">
        <v>2</v>
      </c>
      <c r="G21">
        <v>1</v>
      </c>
    </row>
    <row r="22" spans="1:7">
      <c r="A22" t="s">
        <v>439</v>
      </c>
      <c r="B22">
        <v>38</v>
      </c>
      <c r="C22">
        <v>47</v>
      </c>
      <c r="D22">
        <v>49</v>
      </c>
      <c r="E22">
        <v>42</v>
      </c>
      <c r="F22">
        <v>32</v>
      </c>
      <c r="G22">
        <v>21</v>
      </c>
    </row>
    <row r="23" spans="1:7">
      <c r="A23" t="s">
        <v>440</v>
      </c>
      <c r="B23">
        <v>55</v>
      </c>
      <c r="C23">
        <v>36</v>
      </c>
      <c r="D23">
        <v>40</v>
      </c>
      <c r="E23">
        <v>53</v>
      </c>
      <c r="F23">
        <v>66</v>
      </c>
      <c r="G23">
        <v>79</v>
      </c>
    </row>
    <row r="24" spans="1:7">
      <c r="A24" t="s">
        <v>441</v>
      </c>
      <c r="B24" t="s">
        <v>373</v>
      </c>
      <c r="C24">
        <v>1</v>
      </c>
      <c r="D24" t="s">
        <v>373</v>
      </c>
      <c r="E24" t="s">
        <v>373</v>
      </c>
      <c r="F24" t="s">
        <v>373</v>
      </c>
      <c r="G24" t="s">
        <v>373</v>
      </c>
    </row>
    <row r="25" spans="1:7">
      <c r="A25" t="s">
        <v>442</v>
      </c>
      <c r="B25">
        <v>87</v>
      </c>
      <c r="C25">
        <v>62</v>
      </c>
      <c r="D25">
        <v>86</v>
      </c>
      <c r="E25">
        <v>94</v>
      </c>
      <c r="F25">
        <v>97</v>
      </c>
      <c r="G25">
        <v>98</v>
      </c>
    </row>
    <row r="26" spans="1:7">
      <c r="A26" t="s">
        <v>443</v>
      </c>
      <c r="B26" s="2">
        <v>3081144</v>
      </c>
      <c r="C26">
        <v>8.9</v>
      </c>
      <c r="D26">
        <v>12.7</v>
      </c>
      <c r="E26">
        <v>16.8</v>
      </c>
      <c r="F26">
        <v>23.5</v>
      </c>
      <c r="G26">
        <v>38.1</v>
      </c>
    </row>
    <row r="27" spans="1:7">
      <c r="A27" t="s">
        <v>444</v>
      </c>
      <c r="B27" s="1">
        <v>393927</v>
      </c>
      <c r="C27">
        <v>10.9</v>
      </c>
      <c r="D27">
        <v>14.2</v>
      </c>
      <c r="E27">
        <v>18.100000000000001</v>
      </c>
      <c r="F27">
        <v>23.4</v>
      </c>
      <c r="G27">
        <v>33.4</v>
      </c>
    </row>
    <row r="28" spans="1:7">
      <c r="A28" t="s">
        <v>445</v>
      </c>
      <c r="B28" s="1">
        <v>224159</v>
      </c>
      <c r="C28">
        <v>12.3</v>
      </c>
      <c r="D28">
        <v>16.100000000000001</v>
      </c>
      <c r="E28">
        <v>18.899999999999999</v>
      </c>
      <c r="F28">
        <v>22.9</v>
      </c>
      <c r="G28">
        <v>29.8</v>
      </c>
    </row>
    <row r="29" spans="1:7">
      <c r="A29" t="s">
        <v>446</v>
      </c>
      <c r="B29" s="1">
        <v>34129</v>
      </c>
      <c r="C29">
        <v>12.5</v>
      </c>
      <c r="D29">
        <v>16.600000000000001</v>
      </c>
      <c r="E29">
        <v>18.399999999999999</v>
      </c>
      <c r="F29">
        <v>22.8</v>
      </c>
      <c r="G29">
        <v>29.7</v>
      </c>
    </row>
    <row r="30" spans="1:7">
      <c r="A30" t="s">
        <v>447</v>
      </c>
      <c r="B30" s="1">
        <v>11773</v>
      </c>
      <c r="C30">
        <v>13.4</v>
      </c>
      <c r="D30">
        <v>17</v>
      </c>
      <c r="E30">
        <v>17.8</v>
      </c>
      <c r="F30">
        <v>23.3</v>
      </c>
      <c r="G30">
        <v>28.4</v>
      </c>
    </row>
    <row r="31" spans="1:7">
      <c r="A31" t="s">
        <v>448</v>
      </c>
      <c r="B31" s="1">
        <v>22356</v>
      </c>
      <c r="C31">
        <v>12</v>
      </c>
      <c r="D31">
        <v>16.399999999999999</v>
      </c>
      <c r="E31">
        <v>18.8</v>
      </c>
      <c r="F31">
        <v>22.5</v>
      </c>
      <c r="G31">
        <v>30.3</v>
      </c>
    </row>
    <row r="32" spans="1:7">
      <c r="A32" t="s">
        <v>449</v>
      </c>
      <c r="B32" s="1">
        <v>57272</v>
      </c>
      <c r="C32">
        <v>12.7</v>
      </c>
      <c r="D32">
        <v>16</v>
      </c>
      <c r="E32">
        <v>19.5</v>
      </c>
      <c r="F32">
        <v>22.6</v>
      </c>
      <c r="G32">
        <v>29.1</v>
      </c>
    </row>
    <row r="33" spans="1:7">
      <c r="A33" t="s">
        <v>450</v>
      </c>
      <c r="B33" s="1">
        <v>17057</v>
      </c>
      <c r="C33">
        <v>11.3</v>
      </c>
      <c r="D33">
        <v>15</v>
      </c>
      <c r="E33">
        <v>20.8</v>
      </c>
      <c r="F33">
        <v>23</v>
      </c>
      <c r="G33">
        <v>29.9</v>
      </c>
    </row>
    <row r="34" spans="1:7">
      <c r="A34" t="s">
        <v>451</v>
      </c>
      <c r="B34" s="1">
        <v>11592</v>
      </c>
      <c r="C34">
        <v>14.2</v>
      </c>
      <c r="D34">
        <v>18</v>
      </c>
      <c r="E34">
        <v>20</v>
      </c>
      <c r="F34">
        <v>21.5</v>
      </c>
      <c r="G34">
        <v>26.2</v>
      </c>
    </row>
    <row r="35" spans="1:7">
      <c r="A35" t="s">
        <v>452</v>
      </c>
      <c r="B35" s="1">
        <v>7319</v>
      </c>
      <c r="C35">
        <v>12.9</v>
      </c>
      <c r="D35">
        <v>16.3</v>
      </c>
      <c r="E35">
        <v>19</v>
      </c>
      <c r="F35">
        <v>23.7</v>
      </c>
      <c r="G35">
        <v>28.1</v>
      </c>
    </row>
    <row r="36" spans="1:7">
      <c r="A36" t="s">
        <v>453</v>
      </c>
      <c r="B36" s="1">
        <v>10929</v>
      </c>
      <c r="C36">
        <v>12.8</v>
      </c>
      <c r="D36">
        <v>15</v>
      </c>
      <c r="E36">
        <v>19.600000000000001</v>
      </c>
      <c r="F36">
        <v>22.6</v>
      </c>
      <c r="G36">
        <v>30.1</v>
      </c>
    </row>
    <row r="37" spans="1:7">
      <c r="A37" t="s">
        <v>454</v>
      </c>
      <c r="B37" s="1">
        <v>7769</v>
      </c>
      <c r="C37">
        <v>12.4</v>
      </c>
      <c r="D37">
        <v>15.2</v>
      </c>
      <c r="E37">
        <v>16.5</v>
      </c>
      <c r="F37">
        <v>23</v>
      </c>
      <c r="G37">
        <v>32.9</v>
      </c>
    </row>
    <row r="38" spans="1:7">
      <c r="A38" t="s">
        <v>455</v>
      </c>
      <c r="B38" s="1">
        <v>2607</v>
      </c>
      <c r="C38">
        <v>16.3</v>
      </c>
      <c r="D38">
        <v>19.7</v>
      </c>
      <c r="E38">
        <v>19.100000000000001</v>
      </c>
      <c r="F38">
        <v>21.8</v>
      </c>
      <c r="G38">
        <v>23.1</v>
      </c>
    </row>
    <row r="39" spans="1:7">
      <c r="A39" t="s">
        <v>456</v>
      </c>
      <c r="B39" s="1">
        <v>24479</v>
      </c>
      <c r="C39">
        <v>13</v>
      </c>
      <c r="D39">
        <v>16.399999999999999</v>
      </c>
      <c r="E39">
        <v>18.3</v>
      </c>
      <c r="F39">
        <v>23.5</v>
      </c>
      <c r="G39">
        <v>28.8</v>
      </c>
    </row>
    <row r="40" spans="1:7">
      <c r="A40" t="s">
        <v>457</v>
      </c>
      <c r="B40" s="1">
        <v>9700</v>
      </c>
      <c r="C40">
        <v>14.7</v>
      </c>
      <c r="D40">
        <v>16.8</v>
      </c>
      <c r="E40">
        <v>18.7</v>
      </c>
      <c r="F40">
        <v>23.3</v>
      </c>
      <c r="G40">
        <v>26.5</v>
      </c>
    </row>
    <row r="41" spans="1:7">
      <c r="A41" t="s">
        <v>458</v>
      </c>
      <c r="B41" s="1">
        <v>14778</v>
      </c>
      <c r="C41">
        <v>11.9</v>
      </c>
      <c r="D41">
        <v>16.100000000000001</v>
      </c>
      <c r="E41">
        <v>18.100000000000001</v>
      </c>
      <c r="F41">
        <v>23.6</v>
      </c>
      <c r="G41">
        <v>30.3</v>
      </c>
    </row>
    <row r="42" spans="1:7">
      <c r="A42" t="s">
        <v>459</v>
      </c>
      <c r="B42" s="1">
        <v>37944</v>
      </c>
      <c r="C42">
        <v>12.1</v>
      </c>
      <c r="D42">
        <v>16.899999999999999</v>
      </c>
      <c r="E42">
        <v>18.899999999999999</v>
      </c>
      <c r="F42">
        <v>21.7</v>
      </c>
      <c r="G42">
        <v>30.4</v>
      </c>
    </row>
    <row r="43" spans="1:7">
      <c r="A43" t="s">
        <v>460</v>
      </c>
      <c r="B43" s="1">
        <v>12002</v>
      </c>
      <c r="C43">
        <v>12</v>
      </c>
      <c r="D43">
        <v>17.399999999999999</v>
      </c>
      <c r="E43">
        <v>18.899999999999999</v>
      </c>
      <c r="F43">
        <v>21.4</v>
      </c>
      <c r="G43">
        <v>30.3</v>
      </c>
    </row>
    <row r="44" spans="1:7">
      <c r="A44" t="s">
        <v>461</v>
      </c>
      <c r="B44" s="1">
        <v>11717</v>
      </c>
      <c r="C44">
        <v>12.6</v>
      </c>
      <c r="D44">
        <v>16.899999999999999</v>
      </c>
      <c r="E44">
        <v>18.8</v>
      </c>
      <c r="F44">
        <v>20.8</v>
      </c>
      <c r="G44">
        <v>30.9</v>
      </c>
    </row>
    <row r="45" spans="1:7">
      <c r="A45" t="s">
        <v>462</v>
      </c>
      <c r="B45" s="1">
        <v>8134</v>
      </c>
      <c r="C45">
        <v>11.9</v>
      </c>
      <c r="D45">
        <v>15.9</v>
      </c>
      <c r="E45">
        <v>18</v>
      </c>
      <c r="F45">
        <v>22.2</v>
      </c>
      <c r="G45">
        <v>32</v>
      </c>
    </row>
    <row r="46" spans="1:7">
      <c r="A46" t="s">
        <v>463</v>
      </c>
      <c r="B46" s="1">
        <v>6090</v>
      </c>
      <c r="C46">
        <v>11.8</v>
      </c>
      <c r="D46">
        <v>17</v>
      </c>
      <c r="E46">
        <v>20.3</v>
      </c>
      <c r="F46">
        <v>23.3</v>
      </c>
      <c r="G46">
        <v>27.6</v>
      </c>
    </row>
    <row r="47" spans="1:7">
      <c r="A47" t="s">
        <v>464</v>
      </c>
      <c r="B47" s="2">
        <v>70335</v>
      </c>
      <c r="C47">
        <v>11.8</v>
      </c>
      <c r="D47">
        <v>15.4</v>
      </c>
      <c r="E47">
        <v>18.8</v>
      </c>
      <c r="F47">
        <v>23.7</v>
      </c>
      <c r="G47">
        <v>30.4</v>
      </c>
    </row>
    <row r="48" spans="1:7">
      <c r="A48" t="s">
        <v>465</v>
      </c>
      <c r="B48" s="1">
        <v>8868</v>
      </c>
      <c r="C48">
        <v>12.5</v>
      </c>
      <c r="D48">
        <v>16.399999999999999</v>
      </c>
      <c r="E48">
        <v>18.100000000000001</v>
      </c>
      <c r="F48">
        <v>24.5</v>
      </c>
      <c r="G48">
        <v>28.6</v>
      </c>
    </row>
    <row r="49" spans="1:7">
      <c r="A49" t="s">
        <v>466</v>
      </c>
      <c r="B49" s="1">
        <v>6105</v>
      </c>
      <c r="C49">
        <v>13.3</v>
      </c>
      <c r="D49">
        <v>16.899999999999999</v>
      </c>
      <c r="E49">
        <v>19.2</v>
      </c>
      <c r="F49">
        <v>23.9</v>
      </c>
      <c r="G49">
        <v>26.7</v>
      </c>
    </row>
    <row r="50" spans="1:7">
      <c r="A50" t="s">
        <v>467</v>
      </c>
      <c r="B50" s="1">
        <v>31799</v>
      </c>
      <c r="C50">
        <v>11.5</v>
      </c>
      <c r="D50">
        <v>15.1</v>
      </c>
      <c r="E50">
        <v>18.7</v>
      </c>
      <c r="F50">
        <v>23.9</v>
      </c>
      <c r="G50">
        <v>30.8</v>
      </c>
    </row>
    <row r="51" spans="1:7">
      <c r="A51" t="s">
        <v>468</v>
      </c>
      <c r="B51" s="1">
        <v>18803</v>
      </c>
      <c r="C51">
        <v>12.8</v>
      </c>
      <c r="D51">
        <v>16</v>
      </c>
      <c r="E51">
        <v>19.100000000000001</v>
      </c>
      <c r="F51">
        <v>23.2</v>
      </c>
      <c r="G51">
        <v>29</v>
      </c>
    </row>
    <row r="52" spans="1:7">
      <c r="A52" t="s">
        <v>469</v>
      </c>
    </row>
    <row r="53" spans="1:7">
      <c r="A53" t="s">
        <v>470</v>
      </c>
      <c r="B53" s="1">
        <v>4761</v>
      </c>
      <c r="C53">
        <v>6.2</v>
      </c>
      <c r="D53">
        <v>12</v>
      </c>
      <c r="E53">
        <v>18.5</v>
      </c>
      <c r="F53">
        <v>22.4</v>
      </c>
      <c r="G53">
        <v>41</v>
      </c>
    </row>
    <row r="54" spans="1:7">
      <c r="A54" t="s">
        <v>471</v>
      </c>
      <c r="B54" s="1">
        <v>169768</v>
      </c>
      <c r="C54">
        <v>9</v>
      </c>
      <c r="D54">
        <v>11.7</v>
      </c>
      <c r="E54">
        <v>17.100000000000001</v>
      </c>
      <c r="F54">
        <v>24</v>
      </c>
      <c r="G54">
        <v>38.200000000000003</v>
      </c>
    </row>
    <row r="55" spans="1:7">
      <c r="A55" t="s">
        <v>472</v>
      </c>
      <c r="B55" s="1">
        <v>26427</v>
      </c>
      <c r="C55">
        <v>10</v>
      </c>
      <c r="D55">
        <v>13.1</v>
      </c>
      <c r="E55">
        <v>16.5</v>
      </c>
      <c r="F55">
        <v>22.6</v>
      </c>
      <c r="G55">
        <v>37.700000000000003</v>
      </c>
    </row>
    <row r="56" spans="1:7">
      <c r="A56" t="s">
        <v>473</v>
      </c>
      <c r="B56" s="1">
        <v>988847</v>
      </c>
      <c r="C56">
        <v>10.4</v>
      </c>
      <c r="D56">
        <v>13.9</v>
      </c>
      <c r="E56">
        <v>17.399999999999999</v>
      </c>
      <c r="F56">
        <v>22.3</v>
      </c>
      <c r="G56">
        <v>36.1</v>
      </c>
    </row>
    <row r="57" spans="1:7">
      <c r="A57" t="s">
        <v>474</v>
      </c>
      <c r="B57" s="1">
        <v>564159</v>
      </c>
      <c r="C57">
        <v>10.3</v>
      </c>
      <c r="D57">
        <v>13.9</v>
      </c>
      <c r="E57">
        <v>17</v>
      </c>
      <c r="F57">
        <v>22.1</v>
      </c>
      <c r="G57">
        <v>36.6</v>
      </c>
    </row>
    <row r="58" spans="1:7">
      <c r="A58" t="s">
        <v>475</v>
      </c>
      <c r="B58" s="1">
        <v>356775</v>
      </c>
      <c r="C58">
        <v>6</v>
      </c>
      <c r="D58">
        <v>9.5</v>
      </c>
      <c r="E58">
        <v>14.2</v>
      </c>
      <c r="F58">
        <v>23.7</v>
      </c>
      <c r="G58">
        <v>46.6</v>
      </c>
    </row>
    <row r="59" spans="1:7">
      <c r="A59" t="s">
        <v>476</v>
      </c>
      <c r="B59" s="1">
        <v>207420</v>
      </c>
      <c r="C59">
        <v>3.7</v>
      </c>
      <c r="D59">
        <v>6</v>
      </c>
      <c r="E59">
        <v>13.1</v>
      </c>
      <c r="F59">
        <v>25.7</v>
      </c>
      <c r="G59">
        <v>51.5</v>
      </c>
    </row>
    <row r="60" spans="1:7">
      <c r="A60" t="s">
        <v>477</v>
      </c>
      <c r="B60" s="1">
        <v>83207</v>
      </c>
      <c r="C60">
        <v>8.1</v>
      </c>
      <c r="D60">
        <v>13.1</v>
      </c>
      <c r="E60">
        <v>14.7</v>
      </c>
      <c r="F60">
        <v>21.3</v>
      </c>
      <c r="G60">
        <v>42.8</v>
      </c>
    </row>
    <row r="61" spans="1:7">
      <c r="A61" t="s">
        <v>478</v>
      </c>
    </row>
    <row r="62" spans="1:7">
      <c r="A62" t="s">
        <v>479</v>
      </c>
      <c r="B62" s="1">
        <v>66148</v>
      </c>
      <c r="C62">
        <v>10.3</v>
      </c>
      <c r="D62">
        <v>16</v>
      </c>
      <c r="E62">
        <v>17.2</v>
      </c>
      <c r="F62">
        <v>20.6</v>
      </c>
      <c r="G62">
        <v>35.9</v>
      </c>
    </row>
    <row r="63" spans="1:7">
      <c r="A63" t="s">
        <v>480</v>
      </c>
      <c r="B63" s="1">
        <v>168910</v>
      </c>
      <c r="C63">
        <v>20.2</v>
      </c>
      <c r="D63">
        <v>24.2</v>
      </c>
      <c r="E63">
        <v>24.2</v>
      </c>
      <c r="F63">
        <v>19.5</v>
      </c>
      <c r="G63">
        <v>11.9</v>
      </c>
    </row>
    <row r="64" spans="1:7">
      <c r="A64" t="s">
        <v>481</v>
      </c>
      <c r="B64" s="1">
        <v>38473</v>
      </c>
      <c r="C64">
        <v>7.6</v>
      </c>
      <c r="D64">
        <v>9.6</v>
      </c>
      <c r="E64">
        <v>11.1</v>
      </c>
      <c r="F64">
        <v>19.2</v>
      </c>
      <c r="G64">
        <v>52.4</v>
      </c>
    </row>
    <row r="65" spans="1:7">
      <c r="A65" t="s">
        <v>482</v>
      </c>
      <c r="B65" s="1">
        <v>200289</v>
      </c>
      <c r="C65">
        <v>12.8</v>
      </c>
      <c r="D65">
        <v>16.7</v>
      </c>
      <c r="E65">
        <v>19.399999999999999</v>
      </c>
      <c r="F65">
        <v>22.5</v>
      </c>
      <c r="G65">
        <v>28.6</v>
      </c>
    </row>
    <row r="66" spans="1:7">
      <c r="A66" t="s">
        <v>483</v>
      </c>
      <c r="B66" s="1">
        <v>23390</v>
      </c>
      <c r="C66">
        <v>13</v>
      </c>
      <c r="D66">
        <v>17.399999999999999</v>
      </c>
      <c r="E66">
        <v>18.600000000000001</v>
      </c>
      <c r="F66">
        <v>21.4</v>
      </c>
      <c r="G66">
        <v>29.6</v>
      </c>
    </row>
    <row r="67" spans="1:7">
      <c r="A67" t="s">
        <v>484</v>
      </c>
      <c r="B67" s="1">
        <v>76013</v>
      </c>
      <c r="C67">
        <v>13.6</v>
      </c>
      <c r="D67">
        <v>17.399999999999999</v>
      </c>
      <c r="E67">
        <v>19.7</v>
      </c>
      <c r="F67">
        <v>22.4</v>
      </c>
      <c r="G67">
        <v>26.9</v>
      </c>
    </row>
    <row r="68" spans="1:7">
      <c r="A68" t="s">
        <v>485</v>
      </c>
      <c r="B68" s="1">
        <v>7486</v>
      </c>
      <c r="C68">
        <v>12.5</v>
      </c>
      <c r="D68">
        <v>17.899999999999999</v>
      </c>
      <c r="E68">
        <v>20.5</v>
      </c>
      <c r="F68">
        <v>22.8</v>
      </c>
      <c r="G68">
        <v>26.2</v>
      </c>
    </row>
    <row r="69" spans="1:7">
      <c r="A69" t="s">
        <v>486</v>
      </c>
      <c r="B69" s="1">
        <v>69503</v>
      </c>
      <c r="C69">
        <v>12.7</v>
      </c>
      <c r="D69">
        <v>16</v>
      </c>
      <c r="E69">
        <v>19.399999999999999</v>
      </c>
      <c r="F69">
        <v>22.9</v>
      </c>
      <c r="G69">
        <v>29</v>
      </c>
    </row>
    <row r="70" spans="1:7">
      <c r="A70" t="s">
        <v>487</v>
      </c>
      <c r="B70" s="1">
        <v>23897</v>
      </c>
      <c r="C70">
        <v>10.5</v>
      </c>
      <c r="D70">
        <v>15.6</v>
      </c>
      <c r="E70">
        <v>18.7</v>
      </c>
      <c r="F70">
        <v>22.8</v>
      </c>
      <c r="G70">
        <v>32.4</v>
      </c>
    </row>
    <row r="71" spans="1:7">
      <c r="A71" t="s">
        <v>488</v>
      </c>
      <c r="B71" s="1">
        <v>47822</v>
      </c>
      <c r="C71">
        <v>8.4</v>
      </c>
      <c r="D71">
        <v>9.8000000000000007</v>
      </c>
      <c r="E71">
        <v>13.5</v>
      </c>
      <c r="F71">
        <v>21.2</v>
      </c>
      <c r="G71">
        <v>47.1</v>
      </c>
    </row>
    <row r="72" spans="1:7">
      <c r="A72" t="s">
        <v>489</v>
      </c>
      <c r="B72" s="1">
        <v>22707</v>
      </c>
      <c r="C72">
        <v>8.3000000000000007</v>
      </c>
      <c r="D72">
        <v>8.8000000000000007</v>
      </c>
      <c r="E72">
        <v>12.6</v>
      </c>
      <c r="F72">
        <v>24.3</v>
      </c>
      <c r="G72">
        <v>46</v>
      </c>
    </row>
    <row r="73" spans="1:7">
      <c r="A73" t="s">
        <v>490</v>
      </c>
      <c r="B73" s="1">
        <v>25115</v>
      </c>
      <c r="C73">
        <v>8.5</v>
      </c>
      <c r="D73">
        <v>10.6</v>
      </c>
      <c r="E73">
        <v>14.4</v>
      </c>
      <c r="F73">
        <v>18.399999999999999</v>
      </c>
      <c r="G73">
        <v>48.2</v>
      </c>
    </row>
    <row r="74" spans="1:7">
      <c r="A74" t="s">
        <v>491</v>
      </c>
      <c r="B74" s="1">
        <v>38369</v>
      </c>
      <c r="C74">
        <v>9.6999999999999993</v>
      </c>
      <c r="D74">
        <v>13.6</v>
      </c>
      <c r="E74">
        <v>17.5</v>
      </c>
      <c r="F74">
        <v>24.8</v>
      </c>
      <c r="G74">
        <v>34.4</v>
      </c>
    </row>
    <row r="75" spans="1:7">
      <c r="A75" t="s">
        <v>492</v>
      </c>
      <c r="B75" s="1">
        <v>9623</v>
      </c>
      <c r="C75">
        <v>10.9</v>
      </c>
      <c r="D75">
        <v>15.6</v>
      </c>
      <c r="E75">
        <v>17.600000000000001</v>
      </c>
      <c r="F75">
        <v>25.3</v>
      </c>
      <c r="G75">
        <v>30.6</v>
      </c>
    </row>
    <row r="76" spans="1:7">
      <c r="A76" t="s">
        <v>493</v>
      </c>
      <c r="B76" s="1">
        <v>17245</v>
      </c>
      <c r="C76">
        <v>9.8000000000000007</v>
      </c>
      <c r="D76">
        <v>13.8</v>
      </c>
      <c r="E76">
        <v>16.7</v>
      </c>
      <c r="F76">
        <v>24.9</v>
      </c>
      <c r="G76">
        <v>34.799999999999997</v>
      </c>
    </row>
    <row r="77" spans="1:7">
      <c r="A77" t="s">
        <v>494</v>
      </c>
      <c r="B77" s="1">
        <v>11501</v>
      </c>
      <c r="C77">
        <v>8.6</v>
      </c>
      <c r="D77">
        <v>11.7</v>
      </c>
      <c r="E77">
        <v>18.8</v>
      </c>
      <c r="F77">
        <v>24.1</v>
      </c>
      <c r="G77">
        <v>36.799999999999997</v>
      </c>
    </row>
    <row r="78" spans="1:7">
      <c r="A78" t="s">
        <v>495</v>
      </c>
      <c r="B78" s="1">
        <v>138209</v>
      </c>
      <c r="C78">
        <v>8.1</v>
      </c>
      <c r="D78">
        <v>10.9</v>
      </c>
      <c r="E78">
        <v>17.3</v>
      </c>
      <c r="F78">
        <v>22</v>
      </c>
      <c r="G78">
        <v>41.6</v>
      </c>
    </row>
    <row r="79" spans="1:7">
      <c r="A79" t="s">
        <v>496</v>
      </c>
      <c r="B79" s="1">
        <v>9198</v>
      </c>
      <c r="C79">
        <v>11</v>
      </c>
      <c r="D79">
        <v>12.6</v>
      </c>
      <c r="E79">
        <v>13</v>
      </c>
      <c r="F79">
        <v>21.1</v>
      </c>
      <c r="G79">
        <v>42.3</v>
      </c>
    </row>
    <row r="80" spans="1:7">
      <c r="A80" t="s">
        <v>497</v>
      </c>
      <c r="B80" s="1">
        <v>32539</v>
      </c>
      <c r="C80">
        <v>5.7</v>
      </c>
      <c r="D80">
        <v>12.9</v>
      </c>
      <c r="E80">
        <v>16.2</v>
      </c>
      <c r="F80">
        <v>20.3</v>
      </c>
      <c r="G80">
        <v>45</v>
      </c>
    </row>
    <row r="81" spans="1:7">
      <c r="A81" t="s">
        <v>498</v>
      </c>
      <c r="B81" s="1">
        <v>12488</v>
      </c>
      <c r="C81">
        <v>12</v>
      </c>
      <c r="D81">
        <v>8.6</v>
      </c>
      <c r="E81">
        <v>19.2</v>
      </c>
      <c r="F81">
        <v>11.5</v>
      </c>
      <c r="G81">
        <v>48.5</v>
      </c>
    </row>
    <row r="82" spans="1:7">
      <c r="A82" t="s">
        <v>499</v>
      </c>
      <c r="B82" s="1">
        <v>14274</v>
      </c>
      <c r="C82">
        <v>9.6</v>
      </c>
      <c r="D82">
        <v>16.7</v>
      </c>
      <c r="E82">
        <v>19.5</v>
      </c>
      <c r="F82">
        <v>22.9</v>
      </c>
      <c r="G82">
        <v>31.3</v>
      </c>
    </row>
    <row r="83" spans="1:7">
      <c r="A83" t="s">
        <v>500</v>
      </c>
    </row>
    <row r="84" spans="1:7">
      <c r="A84" t="s">
        <v>501</v>
      </c>
      <c r="B84" s="1">
        <v>7017</v>
      </c>
      <c r="C84">
        <v>7.4</v>
      </c>
      <c r="D84">
        <v>11.6</v>
      </c>
      <c r="E84">
        <v>17</v>
      </c>
      <c r="F84">
        <v>24.2</v>
      </c>
      <c r="G84">
        <v>39.9</v>
      </c>
    </row>
    <row r="85" spans="1:7">
      <c r="A85" t="s">
        <v>502</v>
      </c>
      <c r="B85" s="1">
        <v>62692</v>
      </c>
      <c r="C85">
        <v>7.9</v>
      </c>
      <c r="D85">
        <v>8.8000000000000007</v>
      </c>
      <c r="E85">
        <v>17.8</v>
      </c>
      <c r="F85">
        <v>24.6</v>
      </c>
      <c r="G85">
        <v>41</v>
      </c>
    </row>
    <row r="86" spans="1:7">
      <c r="A86" t="s">
        <v>503</v>
      </c>
      <c r="B86" s="1">
        <v>139153</v>
      </c>
      <c r="C86">
        <v>9.6</v>
      </c>
      <c r="D86">
        <v>10.7</v>
      </c>
      <c r="E86">
        <v>18.8</v>
      </c>
      <c r="F86">
        <v>23.2</v>
      </c>
      <c r="G86">
        <v>37.700000000000003</v>
      </c>
    </row>
    <row r="87" spans="1:7">
      <c r="A87" t="s">
        <v>504</v>
      </c>
      <c r="B87" s="1">
        <v>32646</v>
      </c>
      <c r="C87">
        <v>6.2</v>
      </c>
      <c r="D87">
        <v>9.4</v>
      </c>
      <c r="E87">
        <v>17.7</v>
      </c>
      <c r="F87">
        <v>24</v>
      </c>
      <c r="G87">
        <v>42.8</v>
      </c>
    </row>
    <row r="88" spans="1:7">
      <c r="A88" t="s">
        <v>505</v>
      </c>
      <c r="B88" s="1">
        <v>25525</v>
      </c>
      <c r="C88">
        <v>5.6</v>
      </c>
      <c r="D88">
        <v>9.1</v>
      </c>
      <c r="E88">
        <v>16.5</v>
      </c>
      <c r="F88">
        <v>24.1</v>
      </c>
      <c r="G88">
        <v>44.7</v>
      </c>
    </row>
    <row r="89" spans="1:7">
      <c r="A89" t="s">
        <v>506</v>
      </c>
      <c r="B89" s="1">
        <v>7122</v>
      </c>
      <c r="C89">
        <v>8.1999999999999993</v>
      </c>
      <c r="D89">
        <v>10.4</v>
      </c>
      <c r="E89">
        <v>21.9</v>
      </c>
      <c r="F89">
        <v>23.7</v>
      </c>
      <c r="G89">
        <v>35.9</v>
      </c>
    </row>
    <row r="90" spans="1:7">
      <c r="A90" t="s">
        <v>507</v>
      </c>
      <c r="B90" s="1">
        <v>53753</v>
      </c>
      <c r="C90">
        <v>11.5</v>
      </c>
      <c r="D90">
        <v>10.6</v>
      </c>
      <c r="E90">
        <v>18.100000000000001</v>
      </c>
      <c r="F90">
        <v>23.3</v>
      </c>
      <c r="G90">
        <v>36.5</v>
      </c>
    </row>
    <row r="91" spans="1:7">
      <c r="A91" t="s">
        <v>508</v>
      </c>
      <c r="B91" s="1">
        <v>45097</v>
      </c>
      <c r="C91">
        <v>12.2</v>
      </c>
      <c r="D91">
        <v>10.3</v>
      </c>
      <c r="E91">
        <v>18.100000000000001</v>
      </c>
      <c r="F91">
        <v>23.2</v>
      </c>
      <c r="G91">
        <v>36.299999999999997</v>
      </c>
    </row>
    <row r="92" spans="1:7">
      <c r="A92" t="s">
        <v>509</v>
      </c>
      <c r="B92" s="1">
        <v>8656</v>
      </c>
      <c r="C92">
        <v>8</v>
      </c>
      <c r="D92">
        <v>12.5</v>
      </c>
      <c r="E92">
        <v>18.100000000000001</v>
      </c>
      <c r="F92">
        <v>24.1</v>
      </c>
      <c r="G92">
        <v>37.299999999999997</v>
      </c>
    </row>
    <row r="93" spans="1:7">
      <c r="A93" t="s">
        <v>510</v>
      </c>
      <c r="B93" s="1">
        <v>6278</v>
      </c>
      <c r="C93">
        <v>8.1</v>
      </c>
      <c r="D93">
        <v>13.8</v>
      </c>
      <c r="E93">
        <v>24.3</v>
      </c>
      <c r="F93">
        <v>24.3</v>
      </c>
      <c r="G93">
        <v>29.5</v>
      </c>
    </row>
    <row r="94" spans="1:7">
      <c r="A94" t="s">
        <v>511</v>
      </c>
      <c r="B94" s="1">
        <v>22817</v>
      </c>
      <c r="C94">
        <v>10.199999999999999</v>
      </c>
      <c r="D94">
        <v>12.1</v>
      </c>
      <c r="E94">
        <v>23</v>
      </c>
      <c r="F94">
        <v>24.8</v>
      </c>
      <c r="G94">
        <v>29.9</v>
      </c>
    </row>
    <row r="95" spans="1:7">
      <c r="A95" t="s">
        <v>512</v>
      </c>
      <c r="B95" s="1">
        <v>23658</v>
      </c>
      <c r="C95">
        <v>9.8000000000000007</v>
      </c>
      <c r="D95">
        <v>10.9</v>
      </c>
      <c r="E95">
        <v>16.5</v>
      </c>
      <c r="F95">
        <v>19.600000000000001</v>
      </c>
      <c r="G95">
        <v>43.3</v>
      </c>
    </row>
    <row r="96" spans="1:7">
      <c r="A96" t="s">
        <v>513</v>
      </c>
      <c r="B96" s="1">
        <v>570241</v>
      </c>
      <c r="C96">
        <v>7.4</v>
      </c>
      <c r="D96">
        <v>13.7</v>
      </c>
      <c r="E96">
        <v>16.8</v>
      </c>
      <c r="F96">
        <v>25.2</v>
      </c>
      <c r="G96">
        <v>36.9</v>
      </c>
    </row>
    <row r="97" spans="1:7">
      <c r="A97" t="s">
        <v>514</v>
      </c>
      <c r="B97" s="1">
        <v>255965</v>
      </c>
      <c r="C97">
        <v>6.9</v>
      </c>
      <c r="D97">
        <v>15.1</v>
      </c>
      <c r="E97">
        <v>15</v>
      </c>
      <c r="F97">
        <v>25.9</v>
      </c>
      <c r="G97">
        <v>37.1</v>
      </c>
    </row>
    <row r="98" spans="1:7">
      <c r="A98" t="s">
        <v>515</v>
      </c>
      <c r="B98" s="1">
        <v>116295</v>
      </c>
      <c r="C98">
        <v>4.7</v>
      </c>
      <c r="D98">
        <v>11.7</v>
      </c>
      <c r="E98">
        <v>10.8</v>
      </c>
      <c r="F98">
        <v>23.7</v>
      </c>
      <c r="G98">
        <v>49.2</v>
      </c>
    </row>
    <row r="99" spans="1:7">
      <c r="A99" t="s">
        <v>516</v>
      </c>
      <c r="B99" s="1">
        <v>135160</v>
      </c>
      <c r="C99">
        <v>9.1</v>
      </c>
      <c r="D99">
        <v>17.899999999999999</v>
      </c>
      <c r="E99">
        <v>18.899999999999999</v>
      </c>
      <c r="F99">
        <v>27.5</v>
      </c>
      <c r="G99">
        <v>26.7</v>
      </c>
    </row>
    <row r="100" spans="1:7">
      <c r="A100" t="s">
        <v>517</v>
      </c>
      <c r="B100" s="1">
        <v>4510</v>
      </c>
      <c r="C100" t="s">
        <v>518</v>
      </c>
      <c r="D100" t="s">
        <v>519</v>
      </c>
      <c r="E100" t="s">
        <v>520</v>
      </c>
      <c r="F100">
        <v>33.799999999999997</v>
      </c>
      <c r="G100">
        <v>34.799999999999997</v>
      </c>
    </row>
    <row r="101" spans="1:7">
      <c r="A101" t="s">
        <v>521</v>
      </c>
      <c r="B101" s="1">
        <v>86661</v>
      </c>
      <c r="C101">
        <v>9.6999999999999993</v>
      </c>
      <c r="D101">
        <v>14.4</v>
      </c>
      <c r="E101">
        <v>19.5</v>
      </c>
      <c r="F101">
        <v>25.4</v>
      </c>
      <c r="G101">
        <v>31</v>
      </c>
    </row>
    <row r="102" spans="1:7">
      <c r="A102" t="s">
        <v>522</v>
      </c>
      <c r="B102" s="2">
        <v>191749</v>
      </c>
      <c r="C102">
        <v>6.8</v>
      </c>
      <c r="D102">
        <v>12.2</v>
      </c>
      <c r="E102">
        <v>18.100000000000001</v>
      </c>
      <c r="F102">
        <v>25.5</v>
      </c>
      <c r="G102">
        <v>37.4</v>
      </c>
    </row>
    <row r="103" spans="1:7">
      <c r="A103" t="s">
        <v>523</v>
      </c>
      <c r="B103" s="1">
        <v>27641</v>
      </c>
      <c r="C103">
        <v>4.8</v>
      </c>
      <c r="D103">
        <v>9.4</v>
      </c>
      <c r="E103">
        <v>19.100000000000001</v>
      </c>
      <c r="F103">
        <v>30.6</v>
      </c>
      <c r="G103">
        <v>36</v>
      </c>
    </row>
    <row r="104" spans="1:7">
      <c r="A104" t="s">
        <v>524</v>
      </c>
      <c r="B104" s="1">
        <v>56344</v>
      </c>
      <c r="C104">
        <v>8.6999999999999993</v>
      </c>
      <c r="D104">
        <v>13.6</v>
      </c>
      <c r="E104">
        <v>19.8</v>
      </c>
      <c r="F104">
        <v>24.4</v>
      </c>
      <c r="G104">
        <v>33.5</v>
      </c>
    </row>
    <row r="105" spans="1:7">
      <c r="A105" t="s">
        <v>525</v>
      </c>
      <c r="B105" s="1">
        <v>64430</v>
      </c>
      <c r="C105">
        <v>7.6</v>
      </c>
      <c r="D105">
        <v>14.3</v>
      </c>
      <c r="E105">
        <v>19</v>
      </c>
      <c r="F105">
        <v>25.4</v>
      </c>
      <c r="G105">
        <v>33.700000000000003</v>
      </c>
    </row>
    <row r="106" spans="1:7">
      <c r="A106" t="s">
        <v>526</v>
      </c>
    </row>
    <row r="107" spans="1:7">
      <c r="A107" t="s">
        <v>527</v>
      </c>
      <c r="B107" s="1">
        <v>43334</v>
      </c>
      <c r="C107">
        <v>4.4000000000000004</v>
      </c>
      <c r="D107">
        <v>9.1999999999999993</v>
      </c>
      <c r="E107">
        <v>13.7</v>
      </c>
      <c r="F107">
        <v>23.8</v>
      </c>
      <c r="G107">
        <v>49</v>
      </c>
    </row>
    <row r="108" spans="1:7">
      <c r="A108" t="s">
        <v>528</v>
      </c>
      <c r="B108" s="1">
        <v>35865</v>
      </c>
      <c r="C108">
        <v>8.8000000000000007</v>
      </c>
      <c r="D108">
        <v>9.4</v>
      </c>
      <c r="E108">
        <v>16.2</v>
      </c>
      <c r="F108">
        <v>18.5</v>
      </c>
      <c r="G108">
        <v>47.1</v>
      </c>
    </row>
    <row r="109" spans="1:7">
      <c r="A109" t="s">
        <v>529</v>
      </c>
      <c r="B109" s="1">
        <v>165027</v>
      </c>
      <c r="C109">
        <v>12.3</v>
      </c>
      <c r="D109">
        <v>20</v>
      </c>
      <c r="E109">
        <v>17.899999999999999</v>
      </c>
      <c r="F109">
        <v>21.1</v>
      </c>
      <c r="G109">
        <v>28.6</v>
      </c>
    </row>
    <row r="110" spans="1:7">
      <c r="A110" t="s">
        <v>530</v>
      </c>
      <c r="B110" s="1">
        <v>77926</v>
      </c>
      <c r="C110">
        <v>12.4</v>
      </c>
      <c r="D110">
        <v>21</v>
      </c>
      <c r="E110">
        <v>19.5</v>
      </c>
      <c r="F110">
        <v>20.9</v>
      </c>
      <c r="G110">
        <v>26.2</v>
      </c>
    </row>
    <row r="111" spans="1:7">
      <c r="A111" t="s">
        <v>531</v>
      </c>
      <c r="B111" s="1">
        <v>47834</v>
      </c>
      <c r="C111">
        <v>10.7</v>
      </c>
      <c r="D111">
        <v>15.6</v>
      </c>
      <c r="E111">
        <v>15.3</v>
      </c>
      <c r="F111">
        <v>22.7</v>
      </c>
      <c r="G111">
        <v>35.799999999999997</v>
      </c>
    </row>
    <row r="112" spans="1:7">
      <c r="A112" t="s">
        <v>532</v>
      </c>
      <c r="B112" s="1">
        <v>30062</v>
      </c>
      <c r="C112">
        <v>15.8</v>
      </c>
      <c r="D112">
        <v>24.8</v>
      </c>
      <c r="E112">
        <v>18.5</v>
      </c>
      <c r="F112">
        <v>18.8</v>
      </c>
      <c r="G112">
        <v>22.1</v>
      </c>
    </row>
    <row r="113" spans="1:7">
      <c r="A113" t="s">
        <v>533</v>
      </c>
      <c r="B113" s="1">
        <v>9204</v>
      </c>
      <c r="C113">
        <v>9.6</v>
      </c>
      <c r="D113">
        <v>19</v>
      </c>
      <c r="E113">
        <v>16.8</v>
      </c>
      <c r="F113">
        <v>22.1</v>
      </c>
      <c r="G113">
        <v>32.6</v>
      </c>
    </row>
    <row r="114" spans="1:7">
      <c r="A114" t="s">
        <v>534</v>
      </c>
      <c r="B114" s="1">
        <v>149882</v>
      </c>
      <c r="C114">
        <v>8.3000000000000007</v>
      </c>
      <c r="D114">
        <v>10.199999999999999</v>
      </c>
      <c r="E114">
        <v>15.1</v>
      </c>
      <c r="F114">
        <v>24</v>
      </c>
      <c r="G114">
        <v>42.4</v>
      </c>
    </row>
    <row r="115" spans="1:7">
      <c r="A115" t="s">
        <v>535</v>
      </c>
      <c r="B115" s="1">
        <v>39229</v>
      </c>
      <c r="C115">
        <v>6.8</v>
      </c>
      <c r="D115">
        <v>8.6</v>
      </c>
      <c r="E115">
        <v>13.8</v>
      </c>
      <c r="F115">
        <v>22.3</v>
      </c>
      <c r="G115">
        <v>48.6</v>
      </c>
    </row>
    <row r="116" spans="1:7">
      <c r="A116" t="s">
        <v>536</v>
      </c>
      <c r="B116" s="1">
        <v>46688</v>
      </c>
      <c r="C116">
        <v>10.4</v>
      </c>
      <c r="D116">
        <v>13.5</v>
      </c>
      <c r="E116">
        <v>18.600000000000001</v>
      </c>
      <c r="F116">
        <v>24.1</v>
      </c>
      <c r="G116">
        <v>33.299999999999997</v>
      </c>
    </row>
    <row r="117" spans="1:7">
      <c r="A117" t="s">
        <v>537</v>
      </c>
      <c r="B117" s="1">
        <v>28722</v>
      </c>
      <c r="C117">
        <v>7</v>
      </c>
      <c r="D117">
        <v>11.3</v>
      </c>
      <c r="E117">
        <v>17.600000000000001</v>
      </c>
      <c r="F117">
        <v>24.6</v>
      </c>
      <c r="G117">
        <v>39.6</v>
      </c>
    </row>
    <row r="118" spans="1:7">
      <c r="A118" t="s">
        <v>538</v>
      </c>
    </row>
    <row r="119" spans="1:7">
      <c r="A119" t="s">
        <v>539</v>
      </c>
      <c r="B119" s="1">
        <v>35243</v>
      </c>
      <c r="C119">
        <v>8.4</v>
      </c>
      <c r="D119">
        <v>6.9</v>
      </c>
      <c r="E119">
        <v>9.6999999999999993</v>
      </c>
      <c r="F119">
        <v>25.4</v>
      </c>
      <c r="G119">
        <v>49.6</v>
      </c>
    </row>
    <row r="120" spans="1:7">
      <c r="A120" t="s">
        <v>540</v>
      </c>
      <c r="B120" s="1">
        <v>34112</v>
      </c>
      <c r="C120">
        <v>12.8</v>
      </c>
      <c r="D120">
        <v>13.3</v>
      </c>
      <c r="E120">
        <v>16.600000000000001</v>
      </c>
      <c r="F120">
        <v>23.2</v>
      </c>
      <c r="G120">
        <v>34</v>
      </c>
    </row>
    <row r="121" spans="1:7">
      <c r="A121" t="s">
        <v>541</v>
      </c>
      <c r="B121" s="1">
        <v>14281</v>
      </c>
      <c r="C121">
        <v>8.8000000000000007</v>
      </c>
      <c r="D121">
        <v>13.5</v>
      </c>
      <c r="E121">
        <v>17</v>
      </c>
      <c r="F121">
        <v>22.2</v>
      </c>
      <c r="G121">
        <v>38.6</v>
      </c>
    </row>
    <row r="122" spans="1:7">
      <c r="A122" t="s">
        <v>542</v>
      </c>
      <c r="B122" s="1">
        <v>48510</v>
      </c>
      <c r="C122">
        <v>13.6</v>
      </c>
      <c r="D122">
        <v>9.8000000000000007</v>
      </c>
      <c r="E122">
        <v>13.8</v>
      </c>
      <c r="F122">
        <v>19.5</v>
      </c>
      <c r="G122">
        <v>43.3</v>
      </c>
    </row>
    <row r="123" spans="1:7">
      <c r="A123" t="s">
        <v>543</v>
      </c>
      <c r="B123" s="1">
        <v>23485</v>
      </c>
      <c r="C123">
        <v>15.5</v>
      </c>
      <c r="D123">
        <v>18.600000000000001</v>
      </c>
      <c r="E123">
        <v>21.9</v>
      </c>
      <c r="F123">
        <v>23.7</v>
      </c>
      <c r="G123">
        <v>20.3</v>
      </c>
    </row>
    <row r="124" spans="1:7">
      <c r="A124" t="s">
        <v>544</v>
      </c>
      <c r="B124" s="1">
        <v>76827</v>
      </c>
      <c r="C124">
        <v>10</v>
      </c>
      <c r="D124">
        <v>13.1</v>
      </c>
      <c r="E124">
        <v>19.7</v>
      </c>
      <c r="F124">
        <v>24.2</v>
      </c>
      <c r="G124">
        <v>33</v>
      </c>
    </row>
    <row r="125" spans="1:7">
      <c r="A125" t="s">
        <v>545</v>
      </c>
      <c r="B125" s="1">
        <v>104141</v>
      </c>
      <c r="C125">
        <v>5.9</v>
      </c>
      <c r="D125">
        <v>10.3</v>
      </c>
      <c r="E125">
        <v>16</v>
      </c>
      <c r="F125">
        <v>22.5</v>
      </c>
      <c r="G125">
        <v>45.3</v>
      </c>
    </row>
    <row r="126" spans="1:7">
      <c r="A126" t="s">
        <v>546</v>
      </c>
      <c r="B126" s="1">
        <v>346284</v>
      </c>
      <c r="C126">
        <v>2</v>
      </c>
      <c r="D126">
        <v>5.2</v>
      </c>
      <c r="E126">
        <v>12.9</v>
      </c>
      <c r="F126">
        <v>26.3</v>
      </c>
      <c r="G126">
        <v>53.6</v>
      </c>
    </row>
    <row r="127" spans="1:7">
      <c r="A127" t="s">
        <v>547</v>
      </c>
      <c r="B127" s="1">
        <v>34256</v>
      </c>
      <c r="C127">
        <v>6.9</v>
      </c>
      <c r="D127">
        <v>10.8</v>
      </c>
      <c r="E127">
        <v>14.5</v>
      </c>
      <c r="F127">
        <v>24.5</v>
      </c>
      <c r="G127">
        <v>43.4</v>
      </c>
    </row>
    <row r="128" spans="1:7">
      <c r="A128" t="s">
        <v>548</v>
      </c>
      <c r="B128" s="1">
        <v>312027</v>
      </c>
      <c r="C128">
        <v>1.4</v>
      </c>
      <c r="D128">
        <v>4.5999999999999996</v>
      </c>
      <c r="E128">
        <v>12.8</v>
      </c>
      <c r="F128">
        <v>26.5</v>
      </c>
      <c r="G128">
        <v>54.7</v>
      </c>
    </row>
    <row r="129" spans="1:7">
      <c r="A129" t="s">
        <v>549</v>
      </c>
    </row>
    <row r="130" spans="1:7">
      <c r="A130" t="s">
        <v>550</v>
      </c>
      <c r="B130" s="1">
        <v>3501058</v>
      </c>
      <c r="C130">
        <v>3.4</v>
      </c>
      <c r="D130">
        <v>8.6</v>
      </c>
      <c r="E130">
        <v>14.9</v>
      </c>
      <c r="F130">
        <v>24.1</v>
      </c>
      <c r="G130">
        <v>48.9</v>
      </c>
    </row>
    <row r="131" spans="1:7">
      <c r="A131" t="s">
        <v>551</v>
      </c>
      <c r="B131" s="1">
        <v>2766479</v>
      </c>
      <c r="C131">
        <v>1.5</v>
      </c>
      <c r="D131">
        <v>5.6</v>
      </c>
      <c r="E131">
        <v>13.9</v>
      </c>
      <c r="F131">
        <v>25.8</v>
      </c>
      <c r="G131">
        <v>53.3</v>
      </c>
    </row>
    <row r="132" spans="1:7">
      <c r="A132" t="s">
        <v>552</v>
      </c>
      <c r="B132" s="1">
        <v>188347</v>
      </c>
      <c r="C132">
        <v>-1.4</v>
      </c>
      <c r="D132">
        <v>5</v>
      </c>
      <c r="E132">
        <v>9.6</v>
      </c>
      <c r="F132">
        <v>22.6</v>
      </c>
      <c r="G132">
        <v>64.3</v>
      </c>
    </row>
    <row r="133" spans="1:7">
      <c r="A133" t="s">
        <v>553</v>
      </c>
    </row>
    <row r="134" spans="1:7">
      <c r="A134" t="s">
        <v>554</v>
      </c>
      <c r="B134" s="1">
        <v>388481</v>
      </c>
      <c r="C134">
        <v>15.3</v>
      </c>
      <c r="D134">
        <v>29.6</v>
      </c>
      <c r="E134">
        <v>23.8</v>
      </c>
      <c r="F134">
        <v>16.100000000000001</v>
      </c>
      <c r="G134">
        <v>15.2</v>
      </c>
    </row>
    <row r="135" spans="1:7">
      <c r="A135" t="s">
        <v>555</v>
      </c>
    </row>
    <row r="136" spans="1:7">
      <c r="A136" t="s">
        <v>556</v>
      </c>
      <c r="B136" s="1">
        <v>73280</v>
      </c>
      <c r="C136">
        <v>2.1</v>
      </c>
      <c r="D136">
        <v>7</v>
      </c>
      <c r="E136">
        <v>14.9</v>
      </c>
      <c r="F136">
        <v>17.7</v>
      </c>
      <c r="G136">
        <v>58.3</v>
      </c>
    </row>
    <row r="137" spans="1:7">
      <c r="A137" t="s">
        <v>557</v>
      </c>
    </row>
    <row r="138" spans="1:7">
      <c r="A138" t="s">
        <v>558</v>
      </c>
      <c r="B138" s="1">
        <v>16228</v>
      </c>
      <c r="C138">
        <v>8.1999999999999993</v>
      </c>
      <c r="D138">
        <v>18.600000000000001</v>
      </c>
      <c r="E138">
        <v>24.8</v>
      </c>
      <c r="F138">
        <v>25</v>
      </c>
      <c r="G138">
        <v>23.5</v>
      </c>
    </row>
    <row r="139" spans="1:7">
      <c r="A139" t="s">
        <v>559</v>
      </c>
    </row>
    <row r="140" spans="1:7">
      <c r="A140" t="s">
        <v>560</v>
      </c>
      <c r="B140" s="1">
        <v>27799</v>
      </c>
      <c r="C140">
        <v>46.8</v>
      </c>
      <c r="D140">
        <v>30.4</v>
      </c>
      <c r="E140">
        <v>10.8</v>
      </c>
      <c r="F140">
        <v>8.6999999999999993</v>
      </c>
      <c r="G140">
        <v>3.3</v>
      </c>
    </row>
    <row r="141" spans="1:7">
      <c r="A141" t="s">
        <v>561</v>
      </c>
      <c r="B141" s="1">
        <v>21840</v>
      </c>
      <c r="C141">
        <v>13.1</v>
      </c>
      <c r="D141">
        <v>19.100000000000001</v>
      </c>
      <c r="E141">
        <v>22.7</v>
      </c>
      <c r="F141">
        <v>22.3</v>
      </c>
      <c r="G141">
        <v>22.8</v>
      </c>
    </row>
    <row r="142" spans="1:7">
      <c r="A142" t="s">
        <v>562</v>
      </c>
      <c r="B142" s="1">
        <v>18602</v>
      </c>
      <c r="C142">
        <v>18.600000000000001</v>
      </c>
      <c r="D142">
        <v>16</v>
      </c>
      <c r="E142">
        <v>17.3</v>
      </c>
      <c r="F142">
        <v>12.7</v>
      </c>
      <c r="G142">
        <v>35.4</v>
      </c>
    </row>
    <row r="143" spans="1:7">
      <c r="A143" t="s">
        <v>563</v>
      </c>
      <c r="B143" s="1">
        <v>274527</v>
      </c>
      <c r="C143">
        <v>0.7</v>
      </c>
      <c r="D143">
        <v>3.4</v>
      </c>
      <c r="E143">
        <v>10.5</v>
      </c>
      <c r="F143">
        <v>24</v>
      </c>
      <c r="G143">
        <v>61.4</v>
      </c>
    </row>
    <row r="144" spans="1:7">
      <c r="A144" t="s">
        <v>564</v>
      </c>
      <c r="B144" s="1">
        <v>207922</v>
      </c>
      <c r="C144">
        <v>0.4</v>
      </c>
      <c r="D144">
        <v>2.6</v>
      </c>
      <c r="E144">
        <v>9.8000000000000007</v>
      </c>
      <c r="F144">
        <v>24</v>
      </c>
      <c r="G144">
        <v>63.2</v>
      </c>
    </row>
    <row r="145" spans="1:7">
      <c r="A145" t="s">
        <v>565</v>
      </c>
      <c r="B145" s="1">
        <v>52981</v>
      </c>
      <c r="C145">
        <v>0.5</v>
      </c>
      <c r="D145">
        <v>3.6</v>
      </c>
      <c r="E145">
        <v>12.1</v>
      </c>
      <c r="F145">
        <v>24.7</v>
      </c>
      <c r="G145">
        <v>59</v>
      </c>
    </row>
    <row r="146" spans="1:7">
      <c r="A146" t="s">
        <v>566</v>
      </c>
      <c r="B146" s="1">
        <v>13624</v>
      </c>
      <c r="C146">
        <v>6.9</v>
      </c>
      <c r="D146">
        <v>14.5</v>
      </c>
      <c r="E146">
        <v>15.7</v>
      </c>
      <c r="F146">
        <v>19.600000000000001</v>
      </c>
      <c r="G146">
        <v>43.3</v>
      </c>
    </row>
    <row r="147" spans="1:7">
      <c r="A147" t="s">
        <v>567</v>
      </c>
      <c r="B147" s="1">
        <v>3226532</v>
      </c>
      <c r="C147">
        <v>3.7</v>
      </c>
      <c r="D147">
        <v>9.1</v>
      </c>
      <c r="E147">
        <v>15.3</v>
      </c>
      <c r="F147">
        <v>24.1</v>
      </c>
      <c r="G147">
        <v>47.9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46"/>
  <sheetViews>
    <sheetView zoomScale="125" zoomScaleNormal="125" zoomScalePageLayoutView="125" workbookViewId="0">
      <selection activeCell="B18" sqref="B18"/>
    </sheetView>
  </sheetViews>
  <sheetFormatPr baseColWidth="10" defaultRowHeight="15" x14ac:dyDescent="0"/>
  <cols>
    <col min="2" max="2" width="24.1640625" customWidth="1"/>
    <col min="3" max="7" width="9.83203125" customWidth="1"/>
    <col min="8" max="8" width="16.33203125" bestFit="1" customWidth="1"/>
  </cols>
  <sheetData>
    <row r="9" spans="2:7">
      <c r="B9" s="141"/>
      <c r="C9" s="144"/>
      <c r="D9" s="144"/>
      <c r="E9" s="144"/>
      <c r="F9" s="144"/>
      <c r="G9" s="144"/>
    </row>
    <row r="10" spans="2:7">
      <c r="B10" s="141"/>
      <c r="C10" s="144"/>
      <c r="D10" s="144"/>
      <c r="E10" s="144"/>
      <c r="F10" s="144"/>
      <c r="G10" s="144"/>
    </row>
    <row r="13" spans="2:7">
      <c r="C13" s="142" t="s">
        <v>1180</v>
      </c>
      <c r="D13" s="142"/>
      <c r="E13" s="142"/>
      <c r="F13" s="142"/>
      <c r="G13" s="142"/>
    </row>
    <row r="14" spans="2:7" ht="30">
      <c r="C14" s="140" t="s">
        <v>173</v>
      </c>
      <c r="D14" s="140" t="s">
        <v>174</v>
      </c>
      <c r="E14" s="140" t="s">
        <v>175</v>
      </c>
      <c r="F14" s="140" t="s">
        <v>176</v>
      </c>
      <c r="G14" s="140" t="s">
        <v>177</v>
      </c>
    </row>
    <row r="15" spans="2:7">
      <c r="B15" s="145" t="s">
        <v>1176</v>
      </c>
      <c r="C15" s="146">
        <f>'SCF wealth 2013 Table 4'!C10*1000</f>
        <v>24700</v>
      </c>
      <c r="D15" s="146">
        <f>'SCF wealth 2013 Table 4'!C11*1000</f>
        <v>65700</v>
      </c>
      <c r="E15" s="146">
        <f>'SCF wealth 2013 Table 4'!C12*1000</f>
        <v>101300</v>
      </c>
      <c r="F15" s="146">
        <f>'SCF wealth 2013 Table 4'!C13*1000</f>
        <v>136000</v>
      </c>
      <c r="G15" s="146">
        <f>AVERAGE('SCF wealth 2013 Table 4'!C14,'SCF wealth 2013 Table 4'!C15)*1000</f>
        <v>601800.00000000012</v>
      </c>
    </row>
    <row r="16" spans="2:7">
      <c r="B16" s="141" t="s">
        <v>1177</v>
      </c>
      <c r="C16" s="143">
        <f>'1989'!C42*'1989'!$B$42/'1989'!C2*10*1.66</f>
        <v>19667.41242299795</v>
      </c>
      <c r="D16" s="143">
        <f>'1989'!D42*'1989'!$B$42/'1989'!D2*10*1.66</f>
        <v>28646.302493970095</v>
      </c>
      <c r="E16" s="143">
        <f>'1989'!E42*'1989'!$B$42/'1989'!E2*10*1.66</f>
        <v>39946.942238428157</v>
      </c>
      <c r="F16" s="143">
        <f>'1989'!F42*'1989'!$B$42/'1989'!F2*10*1.66</f>
        <v>55829.065423014377</v>
      </c>
      <c r="G16" s="143">
        <f>'1989'!G42*'1989'!$B$42/'1989'!G2*10*1.66</f>
        <v>86674.830892900121</v>
      </c>
    </row>
    <row r="17" spans="2:9">
      <c r="B17" s="141" t="s">
        <v>1188</v>
      </c>
      <c r="C17" s="144">
        <f>C16/C15</f>
        <v>0.79625151510113157</v>
      </c>
      <c r="D17" s="144">
        <f t="shared" ref="D17" si="0">D16/D15</f>
        <v>0.43601678073013844</v>
      </c>
      <c r="E17" s="144">
        <f t="shared" ref="E17" si="1">E16/E15</f>
        <v>0.39434296385417728</v>
      </c>
      <c r="F17" s="144">
        <f t="shared" ref="F17" si="2">F16/F15</f>
        <v>0.41050783399275276</v>
      </c>
      <c r="G17" s="144">
        <f t="shared" ref="G17" si="3">G16/G15</f>
        <v>0.14402597356746444</v>
      </c>
    </row>
    <row r="18" spans="2:9">
      <c r="B18" s="141" t="s">
        <v>1181</v>
      </c>
      <c r="C18" s="144">
        <f>C15/SUM($C15:$G15)</f>
        <v>2.6573426573426571E-2</v>
      </c>
      <c r="D18" s="144">
        <f t="shared" ref="D18:G18" si="4">D15/SUM($C15:$G15)</f>
        <v>7.0683162990855294E-2</v>
      </c>
      <c r="E18" s="144">
        <f t="shared" si="4"/>
        <v>0.10898332436793974</v>
      </c>
      <c r="F18" s="144">
        <f t="shared" si="4"/>
        <v>0.14631522323830015</v>
      </c>
      <c r="G18" s="144">
        <f t="shared" si="4"/>
        <v>0.64744486282947822</v>
      </c>
    </row>
    <row r="23" spans="2:9">
      <c r="C23" s="142" t="s">
        <v>1179</v>
      </c>
      <c r="D23" s="142"/>
      <c r="E23" s="142"/>
      <c r="F23" s="142"/>
      <c r="G23" s="142"/>
    </row>
    <row r="24" spans="2:9" ht="30">
      <c r="C24" s="140" t="s">
        <v>1183</v>
      </c>
      <c r="D24" s="140" t="s">
        <v>1184</v>
      </c>
      <c r="E24" s="140" t="s">
        <v>1185</v>
      </c>
      <c r="F24" s="140" t="s">
        <v>1186</v>
      </c>
      <c r="G24" s="140" t="s">
        <v>1187</v>
      </c>
    </row>
    <row r="25" spans="2:9">
      <c r="B25" s="145" t="s">
        <v>1176</v>
      </c>
      <c r="C25" s="146">
        <f>'SCF wealth 2013 Table 4'!S10*1000</f>
        <v>86100</v>
      </c>
      <c r="D25" s="146">
        <f>'SCF wealth 2013 Table 4'!S11*1000</f>
        <v>112700</v>
      </c>
      <c r="E25" s="146">
        <f>'SCF wealth 2013 Table 4'!S12*1000</f>
        <v>168600</v>
      </c>
      <c r="F25" s="146">
        <f>'SCF wealth 2013 Table 4'!S13*1000</f>
        <v>333600</v>
      </c>
      <c r="G25" s="146">
        <f>AVERAGE('SCF wealth 2013 Table 4'!S15,'SCF wealth 2013 Table 4'!S16)*1000</f>
        <v>3307900</v>
      </c>
    </row>
    <row r="26" spans="2:9">
      <c r="B26" s="141" t="s">
        <v>1177</v>
      </c>
      <c r="C26" s="143">
        <f>'2013'!C51*1.66</f>
        <v>37384.072806695898</v>
      </c>
      <c r="D26" s="143">
        <f>'2013'!D51*1.66</f>
        <v>54098.685289662557</v>
      </c>
      <c r="E26" s="143">
        <f>'2013'!E51*1.66</f>
        <v>70542.448131727928</v>
      </c>
      <c r="F26" s="143">
        <f>'2013'!F51*1.66</f>
        <v>97790.204350623564</v>
      </c>
      <c r="G26" s="143">
        <f>'2013'!G51*1.66</f>
        <v>164757.54227799686</v>
      </c>
    </row>
    <row r="27" spans="2:9">
      <c r="B27" s="141" t="s">
        <v>1188</v>
      </c>
      <c r="C27" s="144">
        <f>C26/C25</f>
        <v>0.434193644677072</v>
      </c>
      <c r="D27" s="144">
        <f t="shared" ref="D27:G27" si="5">D26/D25</f>
        <v>0.48002382688254264</v>
      </c>
      <c r="E27" s="144">
        <f t="shared" si="5"/>
        <v>0.41840123447050964</v>
      </c>
      <c r="F27" s="144">
        <f t="shared" si="5"/>
        <v>0.29313610416853586</v>
      </c>
      <c r="G27" s="144">
        <f t="shared" si="5"/>
        <v>4.9807292323829883E-2</v>
      </c>
    </row>
    <row r="28" spans="2:9">
      <c r="B28" s="141" t="s">
        <v>1181</v>
      </c>
      <c r="C28" s="144">
        <f>C25/SUM($C25:$G25)</f>
        <v>2.1477213200628602E-2</v>
      </c>
      <c r="D28" s="144">
        <f t="shared" ref="D28:G28" si="6">D25/SUM($C25:$G25)</f>
        <v>2.8112449799196786E-2</v>
      </c>
      <c r="E28" s="144">
        <f t="shared" si="6"/>
        <v>4.2056424455586321E-2</v>
      </c>
      <c r="F28" s="144">
        <f t="shared" si="6"/>
        <v>8.3214846965501757E-2</v>
      </c>
      <c r="G28" s="144">
        <f t="shared" si="6"/>
        <v>0.82513906557908656</v>
      </c>
    </row>
    <row r="31" spans="2:9">
      <c r="B31" s="141" t="s">
        <v>1182</v>
      </c>
      <c r="C31">
        <v>14000000000000</v>
      </c>
      <c r="H31" t="s">
        <v>1103</v>
      </c>
    </row>
    <row r="32" spans="2:9">
      <c r="B32">
        <v>1989</v>
      </c>
      <c r="C32" s="1">
        <f>$C$31*C28*C17</f>
        <v>239417689716.10767</v>
      </c>
      <c r="D32" s="1">
        <f t="shared" ref="D32:G32" si="7">$C$31*D28*D17</f>
        <v>171604998038.36774</v>
      </c>
      <c r="E32" s="1">
        <f t="shared" si="7"/>
        <v>232185170964.953</v>
      </c>
      <c r="F32" s="1">
        <f t="shared" si="7"/>
        <v>478244852173.85132</v>
      </c>
      <c r="G32" s="1">
        <f t="shared" si="7"/>
        <v>1663780401480.0615</v>
      </c>
      <c r="H32" s="1">
        <f>SUM(C32:G32)</f>
        <v>2785233112373.3413</v>
      </c>
      <c r="I32" s="139">
        <f>H32/H33</f>
        <v>1.878479296341987</v>
      </c>
    </row>
    <row r="33" spans="2:8">
      <c r="B33">
        <v>2013</v>
      </c>
      <c r="C33" s="1">
        <f>$C$31*C28*C27</f>
        <v>130553772679.22437</v>
      </c>
      <c r="D33" s="1">
        <f t="shared" ref="D33:G33" si="8">$C$31*D28*D27</f>
        <v>188925040299.15332</v>
      </c>
      <c r="E33" s="1">
        <f t="shared" si="8"/>
        <v>246350438734.86267</v>
      </c>
      <c r="F33" s="1">
        <f t="shared" si="8"/>
        <v>341505864678.27332</v>
      </c>
      <c r="G33" s="1">
        <f t="shared" si="8"/>
        <v>575371197059.53162</v>
      </c>
      <c r="H33" s="1">
        <f>SUM(C33:G33)</f>
        <v>1482706313451.0454</v>
      </c>
    </row>
    <row r="40" spans="2:8">
      <c r="D40" s="1">
        <f>8000*125000000</f>
        <v>1000000000000</v>
      </c>
    </row>
    <row r="46" spans="2:8">
      <c r="E46">
        <f>1/18</f>
        <v>5.5555555555555552E-2</v>
      </c>
    </row>
  </sheetData>
  <mergeCells count="2">
    <mergeCell ref="C23:G23"/>
    <mergeCell ref="C13:G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/>
  </sheetViews>
  <sheetFormatPr baseColWidth="10" defaultRowHeight="15" x14ac:dyDescent="0"/>
  <sheetData>
    <row r="1" spans="1:7">
      <c r="A1" t="s">
        <v>418</v>
      </c>
      <c r="B1" s="1">
        <v>81692</v>
      </c>
      <c r="C1" s="1">
        <v>16307</v>
      </c>
      <c r="D1" s="1">
        <v>16351</v>
      </c>
      <c r="E1" s="1">
        <v>16332</v>
      </c>
      <c r="F1" s="1">
        <v>16341</v>
      </c>
      <c r="G1" s="1">
        <v>16361</v>
      </c>
    </row>
    <row r="2" spans="1:7">
      <c r="A2" t="s">
        <v>419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420</v>
      </c>
      <c r="B3" s="2">
        <v>43951</v>
      </c>
      <c r="C3" s="2">
        <v>7264</v>
      </c>
      <c r="D3" s="2">
        <v>18033</v>
      </c>
      <c r="E3" s="2">
        <v>31876</v>
      </c>
      <c r="F3" s="2">
        <v>52331</v>
      </c>
      <c r="G3" s="2">
        <v>110105</v>
      </c>
    </row>
    <row r="4" spans="1:7">
      <c r="A4" t="s">
        <v>421</v>
      </c>
      <c r="B4" s="1">
        <v>40652</v>
      </c>
      <c r="C4" s="1">
        <v>7101</v>
      </c>
      <c r="D4" s="1">
        <v>17576</v>
      </c>
      <c r="E4" s="1">
        <v>30186</v>
      </c>
      <c r="F4" s="1">
        <v>48607</v>
      </c>
      <c r="G4" s="1">
        <v>99656</v>
      </c>
    </row>
    <row r="5" spans="1:7">
      <c r="A5" t="s">
        <v>422</v>
      </c>
      <c r="B5">
        <v>47.9</v>
      </c>
      <c r="C5">
        <v>51.6</v>
      </c>
      <c r="D5">
        <v>51.6</v>
      </c>
      <c r="E5">
        <v>46.5</v>
      </c>
      <c r="F5">
        <v>44.1</v>
      </c>
      <c r="G5">
        <v>45.9</v>
      </c>
    </row>
    <row r="6" spans="1:7">
      <c r="A6" t="s">
        <v>423</v>
      </c>
    </row>
    <row r="7" spans="1:7">
      <c r="A7" t="s">
        <v>424</v>
      </c>
      <c r="B7">
        <v>2.5</v>
      </c>
      <c r="C7">
        <v>1.8</v>
      </c>
      <c r="D7">
        <v>2.2000000000000002</v>
      </c>
      <c r="E7">
        <v>2.5</v>
      </c>
      <c r="F7">
        <v>2.8</v>
      </c>
      <c r="G7">
        <v>3.1</v>
      </c>
    </row>
    <row r="8" spans="1:7">
      <c r="A8" t="s">
        <v>425</v>
      </c>
      <c r="B8">
        <v>0.7</v>
      </c>
      <c r="C8">
        <v>0.4</v>
      </c>
      <c r="D8">
        <v>0.6</v>
      </c>
      <c r="E8">
        <v>0.7</v>
      </c>
      <c r="F8">
        <v>0.8</v>
      </c>
      <c r="G8">
        <v>0.8</v>
      </c>
    </row>
    <row r="9" spans="1:7">
      <c r="A9" t="s">
        <v>426</v>
      </c>
      <c r="B9">
        <v>0.3</v>
      </c>
      <c r="C9">
        <v>0.4</v>
      </c>
      <c r="D9">
        <v>0.5</v>
      </c>
      <c r="E9">
        <v>0.3</v>
      </c>
      <c r="F9">
        <v>0.2</v>
      </c>
      <c r="G9">
        <v>0.1</v>
      </c>
    </row>
    <row r="10" spans="1:7">
      <c r="A10" t="s">
        <v>427</v>
      </c>
      <c r="B10">
        <v>1.4</v>
      </c>
      <c r="C10">
        <v>0.7</v>
      </c>
      <c r="D10">
        <v>0.9</v>
      </c>
      <c r="E10">
        <v>1.3</v>
      </c>
      <c r="F10">
        <v>1.8</v>
      </c>
      <c r="G10">
        <v>2</v>
      </c>
    </row>
    <row r="11" spans="1:7">
      <c r="A11" t="s">
        <v>428</v>
      </c>
      <c r="B11">
        <v>2</v>
      </c>
      <c r="C11">
        <v>1</v>
      </c>
      <c r="D11">
        <v>1.6</v>
      </c>
      <c r="E11">
        <v>2</v>
      </c>
      <c r="F11">
        <v>2.4</v>
      </c>
      <c r="G11">
        <v>2.8</v>
      </c>
    </row>
    <row r="12" spans="1:7">
      <c r="A12" t="s">
        <v>429</v>
      </c>
    </row>
    <row r="13" spans="1:7">
      <c r="A13" t="s">
        <v>430</v>
      </c>
      <c r="B13">
        <v>55</v>
      </c>
      <c r="C13">
        <v>37</v>
      </c>
      <c r="D13">
        <v>50</v>
      </c>
      <c r="E13">
        <v>57</v>
      </c>
      <c r="F13">
        <v>64</v>
      </c>
      <c r="G13">
        <v>69</v>
      </c>
    </row>
    <row r="14" spans="1:7">
      <c r="A14" t="s">
        <v>431</v>
      </c>
      <c r="B14">
        <v>45</v>
      </c>
      <c r="C14">
        <v>63</v>
      </c>
      <c r="D14">
        <v>50</v>
      </c>
      <c r="E14">
        <v>43</v>
      </c>
      <c r="F14">
        <v>36</v>
      </c>
      <c r="G14">
        <v>31</v>
      </c>
    </row>
    <row r="15" spans="1:7">
      <c r="A15" t="s">
        <v>432</v>
      </c>
      <c r="B15">
        <v>64</v>
      </c>
      <c r="C15">
        <v>43</v>
      </c>
      <c r="D15">
        <v>55</v>
      </c>
      <c r="E15">
        <v>63</v>
      </c>
      <c r="F15">
        <v>73</v>
      </c>
      <c r="G15">
        <v>88</v>
      </c>
    </row>
    <row r="16" spans="1:7">
      <c r="A16" t="s">
        <v>433</v>
      </c>
      <c r="B16">
        <v>38</v>
      </c>
      <c r="C16">
        <v>11</v>
      </c>
      <c r="D16">
        <v>19</v>
      </c>
      <c r="E16">
        <v>35</v>
      </c>
      <c r="F16">
        <v>54</v>
      </c>
      <c r="G16">
        <v>72</v>
      </c>
    </row>
    <row r="17" spans="1:7">
      <c r="A17" t="s">
        <v>434</v>
      </c>
      <c r="B17">
        <v>26</v>
      </c>
      <c r="C17">
        <v>31</v>
      </c>
      <c r="D17">
        <v>36</v>
      </c>
      <c r="E17">
        <v>28</v>
      </c>
      <c r="F17">
        <v>19</v>
      </c>
      <c r="G17">
        <v>17</v>
      </c>
    </row>
    <row r="18" spans="1:7">
      <c r="A18" t="s">
        <v>435</v>
      </c>
      <c r="B18">
        <v>36</v>
      </c>
      <c r="C18">
        <v>57</v>
      </c>
      <c r="D18">
        <v>45</v>
      </c>
      <c r="E18">
        <v>37</v>
      </c>
      <c r="F18">
        <v>27</v>
      </c>
      <c r="G18">
        <v>12</v>
      </c>
    </row>
    <row r="19" spans="1:7">
      <c r="A19" t="s">
        <v>436</v>
      </c>
      <c r="B19">
        <v>11</v>
      </c>
      <c r="C19">
        <v>18</v>
      </c>
      <c r="D19">
        <v>14</v>
      </c>
      <c r="E19">
        <v>10</v>
      </c>
      <c r="F19">
        <v>9</v>
      </c>
      <c r="G19">
        <v>6</v>
      </c>
    </row>
    <row r="20" spans="1:7">
      <c r="A20" t="s">
        <v>437</v>
      </c>
      <c r="B20">
        <v>89</v>
      </c>
      <c r="C20">
        <v>82</v>
      </c>
      <c r="D20">
        <v>86</v>
      </c>
      <c r="E20">
        <v>90</v>
      </c>
      <c r="F20">
        <v>91</v>
      </c>
      <c r="G20">
        <v>94</v>
      </c>
    </row>
    <row r="21" spans="1:7">
      <c r="A21" t="s">
        <v>438</v>
      </c>
      <c r="B21">
        <v>6</v>
      </c>
      <c r="C21">
        <v>14</v>
      </c>
      <c r="D21">
        <v>10</v>
      </c>
      <c r="E21">
        <v>5</v>
      </c>
      <c r="F21">
        <v>2</v>
      </c>
      <c r="G21">
        <v>1</v>
      </c>
    </row>
    <row r="22" spans="1:7">
      <c r="A22" t="s">
        <v>439</v>
      </c>
      <c r="B22">
        <v>38</v>
      </c>
      <c r="C22">
        <v>47</v>
      </c>
      <c r="D22">
        <v>49</v>
      </c>
      <c r="E22">
        <v>41</v>
      </c>
      <c r="F22">
        <v>33</v>
      </c>
      <c r="G22">
        <v>21</v>
      </c>
    </row>
    <row r="23" spans="1:7">
      <c r="A23" t="s">
        <v>440</v>
      </c>
      <c r="B23">
        <v>55</v>
      </c>
      <c r="C23">
        <v>38</v>
      </c>
      <c r="D23">
        <v>41</v>
      </c>
      <c r="E23">
        <v>54</v>
      </c>
      <c r="F23">
        <v>65</v>
      </c>
      <c r="G23">
        <v>78</v>
      </c>
    </row>
    <row r="24" spans="1:7">
      <c r="A24" t="s">
        <v>441</v>
      </c>
      <c r="B24" t="s">
        <v>373</v>
      </c>
      <c r="C24" t="s">
        <v>373</v>
      </c>
      <c r="D24" t="s">
        <v>373</v>
      </c>
      <c r="E24" t="s">
        <v>373</v>
      </c>
      <c r="F24" t="s">
        <v>373</v>
      </c>
      <c r="G24" t="s">
        <v>568</v>
      </c>
    </row>
    <row r="25" spans="1:7">
      <c r="A25" t="s">
        <v>442</v>
      </c>
      <c r="B25">
        <v>88</v>
      </c>
      <c r="C25">
        <v>66</v>
      </c>
      <c r="D25">
        <v>85</v>
      </c>
      <c r="E25">
        <v>94</v>
      </c>
      <c r="F25">
        <v>96</v>
      </c>
      <c r="G25">
        <v>98</v>
      </c>
    </row>
    <row r="26" spans="1:7">
      <c r="A26" t="s">
        <v>443</v>
      </c>
      <c r="B26" s="2">
        <v>3153234</v>
      </c>
      <c r="C26">
        <v>8.5</v>
      </c>
      <c r="D26">
        <v>12.7</v>
      </c>
      <c r="E26">
        <v>16.899999999999999</v>
      </c>
      <c r="F26">
        <v>23.5</v>
      </c>
      <c r="G26">
        <v>38.5</v>
      </c>
    </row>
    <row r="27" spans="1:7">
      <c r="A27" t="s">
        <v>444</v>
      </c>
      <c r="B27" s="1">
        <v>401978</v>
      </c>
      <c r="C27">
        <v>10.4</v>
      </c>
      <c r="D27">
        <v>14.4</v>
      </c>
      <c r="E27">
        <v>18.399999999999999</v>
      </c>
      <c r="F27">
        <v>23.8</v>
      </c>
      <c r="G27">
        <v>33</v>
      </c>
    </row>
    <row r="28" spans="1:7">
      <c r="A28" t="s">
        <v>445</v>
      </c>
      <c r="B28" s="1">
        <v>230855</v>
      </c>
      <c r="C28">
        <v>12.2</v>
      </c>
      <c r="D28">
        <v>16.399999999999999</v>
      </c>
      <c r="E28">
        <v>18.8</v>
      </c>
      <c r="F28">
        <v>24.1</v>
      </c>
      <c r="G28">
        <v>28.5</v>
      </c>
    </row>
    <row r="29" spans="1:7">
      <c r="A29" t="s">
        <v>446</v>
      </c>
      <c r="B29" s="1">
        <v>35300</v>
      </c>
      <c r="C29">
        <v>12.7</v>
      </c>
      <c r="D29">
        <v>16.100000000000001</v>
      </c>
      <c r="E29">
        <v>18.399999999999999</v>
      </c>
      <c r="F29">
        <v>24.1</v>
      </c>
      <c r="G29">
        <v>28.7</v>
      </c>
    </row>
    <row r="30" spans="1:7">
      <c r="A30" t="s">
        <v>447</v>
      </c>
      <c r="B30" s="1">
        <v>12471</v>
      </c>
      <c r="C30">
        <v>13.6</v>
      </c>
      <c r="D30">
        <v>16.899999999999999</v>
      </c>
      <c r="E30">
        <v>19.2</v>
      </c>
      <c r="F30">
        <v>23.5</v>
      </c>
      <c r="G30">
        <v>26.8</v>
      </c>
    </row>
    <row r="31" spans="1:7">
      <c r="A31" t="s">
        <v>448</v>
      </c>
      <c r="B31" s="1">
        <v>22829</v>
      </c>
      <c r="C31">
        <v>12.2</v>
      </c>
      <c r="D31">
        <v>15.7</v>
      </c>
      <c r="E31">
        <v>18</v>
      </c>
      <c r="F31">
        <v>24.3</v>
      </c>
      <c r="G31">
        <v>29.8</v>
      </c>
    </row>
    <row r="32" spans="1:7">
      <c r="A32" t="s">
        <v>449</v>
      </c>
      <c r="B32" s="1">
        <v>58103</v>
      </c>
      <c r="C32">
        <v>13.3</v>
      </c>
      <c r="D32">
        <v>17.3</v>
      </c>
      <c r="E32">
        <v>18.8</v>
      </c>
      <c r="F32">
        <v>24</v>
      </c>
      <c r="G32">
        <v>26.6</v>
      </c>
    </row>
    <row r="33" spans="1:7">
      <c r="A33" t="s">
        <v>450</v>
      </c>
      <c r="B33" s="1">
        <v>16798</v>
      </c>
      <c r="C33">
        <v>12.7</v>
      </c>
      <c r="D33">
        <v>16.399999999999999</v>
      </c>
      <c r="E33">
        <v>18.399999999999999</v>
      </c>
      <c r="F33">
        <v>24.9</v>
      </c>
      <c r="G33">
        <v>27.6</v>
      </c>
    </row>
    <row r="34" spans="1:7">
      <c r="A34" t="s">
        <v>451</v>
      </c>
      <c r="B34" s="1">
        <v>12066</v>
      </c>
      <c r="C34">
        <v>13.3</v>
      </c>
      <c r="D34">
        <v>18.899999999999999</v>
      </c>
      <c r="E34">
        <v>19.5</v>
      </c>
      <c r="F34">
        <v>24.5</v>
      </c>
      <c r="G34">
        <v>23.8</v>
      </c>
    </row>
    <row r="35" spans="1:7">
      <c r="A35" t="s">
        <v>452</v>
      </c>
      <c r="B35" s="1">
        <v>7618</v>
      </c>
      <c r="C35">
        <v>14.1</v>
      </c>
      <c r="D35">
        <v>17.8</v>
      </c>
      <c r="E35">
        <v>19.100000000000001</v>
      </c>
      <c r="F35">
        <v>23.9</v>
      </c>
      <c r="G35">
        <v>25</v>
      </c>
    </row>
    <row r="36" spans="1:7">
      <c r="A36" t="s">
        <v>453</v>
      </c>
      <c r="B36" s="1">
        <v>10720</v>
      </c>
      <c r="C36">
        <v>13.6</v>
      </c>
      <c r="D36">
        <v>15.8</v>
      </c>
      <c r="E36">
        <v>18.7</v>
      </c>
      <c r="F36">
        <v>24</v>
      </c>
      <c r="G36">
        <v>27.9</v>
      </c>
    </row>
    <row r="37" spans="1:7">
      <c r="A37" t="s">
        <v>454</v>
      </c>
      <c r="B37" s="1">
        <v>8356</v>
      </c>
      <c r="C37">
        <v>12.6</v>
      </c>
      <c r="D37">
        <v>17.399999999999999</v>
      </c>
      <c r="E37">
        <v>18.100000000000001</v>
      </c>
      <c r="F37">
        <v>22.3</v>
      </c>
      <c r="G37">
        <v>29.5</v>
      </c>
    </row>
    <row r="38" spans="1:7">
      <c r="A38" t="s">
        <v>455</v>
      </c>
      <c r="B38" s="1">
        <v>2546</v>
      </c>
      <c r="C38">
        <v>15.9</v>
      </c>
      <c r="D38">
        <v>19.5</v>
      </c>
      <c r="E38">
        <v>20.3</v>
      </c>
      <c r="F38">
        <v>21.2</v>
      </c>
      <c r="G38">
        <v>23.2</v>
      </c>
    </row>
    <row r="39" spans="1:7">
      <c r="A39" t="s">
        <v>456</v>
      </c>
      <c r="B39" s="1">
        <v>25878</v>
      </c>
      <c r="C39">
        <v>11.8</v>
      </c>
      <c r="D39">
        <v>15.8</v>
      </c>
      <c r="E39">
        <v>18.899999999999999</v>
      </c>
      <c r="F39">
        <v>24.3</v>
      </c>
      <c r="G39">
        <v>29.2</v>
      </c>
    </row>
    <row r="40" spans="1:7">
      <c r="A40" t="s">
        <v>457</v>
      </c>
      <c r="B40" s="1">
        <v>9820</v>
      </c>
      <c r="C40">
        <v>13.2</v>
      </c>
      <c r="D40">
        <v>16.399999999999999</v>
      </c>
      <c r="E40">
        <v>20.100000000000001</v>
      </c>
      <c r="F40">
        <v>23.9</v>
      </c>
      <c r="G40">
        <v>26.4</v>
      </c>
    </row>
    <row r="41" spans="1:7">
      <c r="A41" t="s">
        <v>458</v>
      </c>
      <c r="B41" s="1">
        <v>16058</v>
      </c>
      <c r="C41">
        <v>10.9</v>
      </c>
      <c r="D41">
        <v>15.4</v>
      </c>
      <c r="E41">
        <v>18.2</v>
      </c>
      <c r="F41">
        <v>24.6</v>
      </c>
      <c r="G41">
        <v>30.9</v>
      </c>
    </row>
    <row r="42" spans="1:7">
      <c r="A42" t="s">
        <v>459</v>
      </c>
      <c r="B42" s="1">
        <v>39467</v>
      </c>
      <c r="C42">
        <v>12.4</v>
      </c>
      <c r="D42">
        <v>16.899999999999999</v>
      </c>
      <c r="E42">
        <v>18.899999999999999</v>
      </c>
      <c r="F42">
        <v>22.8</v>
      </c>
      <c r="G42">
        <v>29</v>
      </c>
    </row>
    <row r="43" spans="1:7">
      <c r="A43" t="s">
        <v>460</v>
      </c>
      <c r="B43" s="1">
        <v>12075</v>
      </c>
      <c r="C43">
        <v>12.6</v>
      </c>
      <c r="D43">
        <v>16.5</v>
      </c>
      <c r="E43">
        <v>18.8</v>
      </c>
      <c r="F43">
        <v>22.2</v>
      </c>
      <c r="G43">
        <v>29.9</v>
      </c>
    </row>
    <row r="44" spans="1:7">
      <c r="A44" t="s">
        <v>461</v>
      </c>
      <c r="B44" s="1">
        <v>11732</v>
      </c>
      <c r="C44">
        <v>12.3</v>
      </c>
      <c r="D44">
        <v>17.399999999999999</v>
      </c>
      <c r="E44">
        <v>18.899999999999999</v>
      </c>
      <c r="F44">
        <v>22.6</v>
      </c>
      <c r="G44">
        <v>28.8</v>
      </c>
    </row>
    <row r="45" spans="1:7">
      <c r="A45" t="s">
        <v>462</v>
      </c>
      <c r="B45" s="1">
        <v>8915</v>
      </c>
      <c r="C45">
        <v>11.8</v>
      </c>
      <c r="D45">
        <v>17.100000000000001</v>
      </c>
      <c r="E45">
        <v>18.8</v>
      </c>
      <c r="F45">
        <v>23</v>
      </c>
      <c r="G45">
        <v>29.4</v>
      </c>
    </row>
    <row r="46" spans="1:7">
      <c r="A46" t="s">
        <v>463</v>
      </c>
      <c r="B46" s="1">
        <v>6747</v>
      </c>
      <c r="C46">
        <v>12.8</v>
      </c>
      <c r="D46">
        <v>16.600000000000001</v>
      </c>
      <c r="E46">
        <v>19.5</v>
      </c>
      <c r="F46">
        <v>24.2</v>
      </c>
      <c r="G46">
        <v>27</v>
      </c>
    </row>
    <row r="47" spans="1:7">
      <c r="A47" t="s">
        <v>464</v>
      </c>
      <c r="B47" s="2">
        <v>72106</v>
      </c>
      <c r="C47">
        <v>11.1</v>
      </c>
      <c r="D47">
        <v>15.8</v>
      </c>
      <c r="E47">
        <v>18.899999999999999</v>
      </c>
      <c r="F47">
        <v>24.9</v>
      </c>
      <c r="G47">
        <v>29.3</v>
      </c>
    </row>
    <row r="48" spans="1:7">
      <c r="A48" t="s">
        <v>465</v>
      </c>
      <c r="B48" s="1">
        <v>9114</v>
      </c>
      <c r="C48">
        <v>12.1</v>
      </c>
      <c r="D48">
        <v>16.5</v>
      </c>
      <c r="E48">
        <v>19.2</v>
      </c>
      <c r="F48">
        <v>24.7</v>
      </c>
      <c r="G48">
        <v>27.6</v>
      </c>
    </row>
    <row r="49" spans="1:7">
      <c r="A49" t="s">
        <v>466</v>
      </c>
      <c r="B49" s="1">
        <v>6485</v>
      </c>
      <c r="C49">
        <v>12.5</v>
      </c>
      <c r="D49">
        <v>18.5</v>
      </c>
      <c r="E49">
        <v>19.899999999999999</v>
      </c>
      <c r="F49">
        <v>23.7</v>
      </c>
      <c r="G49">
        <v>25.2</v>
      </c>
    </row>
    <row r="50" spans="1:7">
      <c r="A50" t="s">
        <v>467</v>
      </c>
      <c r="B50" s="1">
        <v>33553</v>
      </c>
      <c r="C50">
        <v>10.3</v>
      </c>
      <c r="D50">
        <v>15.3</v>
      </c>
      <c r="E50">
        <v>18.899999999999999</v>
      </c>
      <c r="F50">
        <v>25.6</v>
      </c>
      <c r="G50">
        <v>29.9</v>
      </c>
    </row>
    <row r="51" spans="1:7">
      <c r="A51" t="s">
        <v>468</v>
      </c>
      <c r="B51" s="1">
        <v>19426</v>
      </c>
      <c r="C51">
        <v>12.1</v>
      </c>
      <c r="D51">
        <v>16.399999999999999</v>
      </c>
      <c r="E51">
        <v>19</v>
      </c>
      <c r="F51">
        <v>24.5</v>
      </c>
      <c r="G51">
        <v>28.1</v>
      </c>
    </row>
    <row r="52" spans="1:7">
      <c r="A52" t="s">
        <v>469</v>
      </c>
    </row>
    <row r="53" spans="1:7">
      <c r="A53" t="s">
        <v>470</v>
      </c>
      <c r="B53" s="1">
        <v>3528</v>
      </c>
      <c r="C53">
        <v>7.7</v>
      </c>
      <c r="D53">
        <v>11</v>
      </c>
      <c r="E53">
        <v>15.6</v>
      </c>
      <c r="F53">
        <v>24.1</v>
      </c>
      <c r="G53">
        <v>41.6</v>
      </c>
    </row>
    <row r="54" spans="1:7">
      <c r="A54" t="s">
        <v>471</v>
      </c>
      <c r="B54" s="1">
        <v>171123</v>
      </c>
      <c r="C54">
        <v>8</v>
      </c>
      <c r="D54">
        <v>11.8</v>
      </c>
      <c r="E54">
        <v>17.8</v>
      </c>
      <c r="F54">
        <v>23.3</v>
      </c>
      <c r="G54">
        <v>39.1</v>
      </c>
    </row>
    <row r="55" spans="1:7">
      <c r="A55" t="s">
        <v>472</v>
      </c>
      <c r="B55" s="1">
        <v>26819</v>
      </c>
      <c r="C55">
        <v>9.3000000000000007</v>
      </c>
      <c r="D55">
        <v>12.9</v>
      </c>
      <c r="E55">
        <v>16.100000000000001</v>
      </c>
      <c r="F55">
        <v>22.1</v>
      </c>
      <c r="G55">
        <v>39.700000000000003</v>
      </c>
    </row>
    <row r="56" spans="1:7">
      <c r="A56" t="s">
        <v>473</v>
      </c>
      <c r="B56" s="1">
        <v>1000395</v>
      </c>
      <c r="C56">
        <v>10.1</v>
      </c>
      <c r="D56">
        <v>13.7</v>
      </c>
      <c r="E56">
        <v>16.899999999999999</v>
      </c>
      <c r="F56">
        <v>22.5</v>
      </c>
      <c r="G56">
        <v>36.700000000000003</v>
      </c>
    </row>
    <row r="57" spans="1:7">
      <c r="A57" t="s">
        <v>474</v>
      </c>
      <c r="B57" s="1">
        <v>576864</v>
      </c>
      <c r="C57">
        <v>10.1</v>
      </c>
      <c r="D57">
        <v>13.4</v>
      </c>
      <c r="E57">
        <v>17</v>
      </c>
      <c r="F57">
        <v>22.3</v>
      </c>
      <c r="G57">
        <v>37.200000000000003</v>
      </c>
    </row>
    <row r="58" spans="1:7">
      <c r="A58" t="s">
        <v>475</v>
      </c>
      <c r="B58" s="1">
        <v>368088</v>
      </c>
      <c r="C58">
        <v>6</v>
      </c>
      <c r="D58">
        <v>9.1999999999999993</v>
      </c>
      <c r="E58">
        <v>14.7</v>
      </c>
      <c r="F58">
        <v>23.4</v>
      </c>
      <c r="G58">
        <v>46.7</v>
      </c>
    </row>
    <row r="59" spans="1:7">
      <c r="A59" t="s">
        <v>476</v>
      </c>
      <c r="B59" s="1">
        <v>205624</v>
      </c>
      <c r="C59">
        <v>3.7</v>
      </c>
      <c r="D59">
        <v>5.8</v>
      </c>
      <c r="E59">
        <v>14</v>
      </c>
      <c r="F59">
        <v>25.8</v>
      </c>
      <c r="G59">
        <v>50.7</v>
      </c>
    </row>
    <row r="60" spans="1:7">
      <c r="A60" t="s">
        <v>477</v>
      </c>
      <c r="B60" s="1">
        <v>88247</v>
      </c>
      <c r="C60">
        <v>8.6</v>
      </c>
      <c r="D60">
        <v>12.6</v>
      </c>
      <c r="E60">
        <v>15.4</v>
      </c>
      <c r="F60">
        <v>20.7</v>
      </c>
      <c r="G60">
        <v>42.6</v>
      </c>
    </row>
    <row r="61" spans="1:7">
      <c r="A61" t="s">
        <v>478</v>
      </c>
    </row>
    <row r="62" spans="1:7">
      <c r="A62" t="s">
        <v>479</v>
      </c>
      <c r="B62" s="1">
        <v>74218</v>
      </c>
      <c r="C62">
        <v>9.3000000000000007</v>
      </c>
      <c r="D62">
        <v>14.4</v>
      </c>
      <c r="E62">
        <v>16.100000000000001</v>
      </c>
      <c r="F62">
        <v>20</v>
      </c>
      <c r="G62">
        <v>40.200000000000003</v>
      </c>
    </row>
    <row r="63" spans="1:7">
      <c r="A63" t="s">
        <v>480</v>
      </c>
      <c r="B63" s="1">
        <v>169980</v>
      </c>
      <c r="C63">
        <v>19.899999999999999</v>
      </c>
      <c r="D63">
        <v>23.3</v>
      </c>
      <c r="E63">
        <v>23</v>
      </c>
      <c r="F63">
        <v>21.1</v>
      </c>
      <c r="G63">
        <v>12.7</v>
      </c>
    </row>
    <row r="64" spans="1:7">
      <c r="A64" t="s">
        <v>481</v>
      </c>
      <c r="B64" s="1">
        <v>38796</v>
      </c>
      <c r="C64">
        <v>6.5</v>
      </c>
      <c r="D64">
        <v>9.6999999999999993</v>
      </c>
      <c r="E64">
        <v>11.6</v>
      </c>
      <c r="F64">
        <v>17.5</v>
      </c>
      <c r="G64">
        <v>54.7</v>
      </c>
    </row>
    <row r="65" spans="1:7">
      <c r="A65" t="s">
        <v>482</v>
      </c>
      <c r="B65" s="1">
        <v>193464</v>
      </c>
      <c r="C65">
        <v>13.1</v>
      </c>
      <c r="D65">
        <v>16.7</v>
      </c>
      <c r="E65">
        <v>19.2</v>
      </c>
      <c r="F65">
        <v>22.6</v>
      </c>
      <c r="G65">
        <v>28.6</v>
      </c>
    </row>
    <row r="66" spans="1:7">
      <c r="A66" t="s">
        <v>483</v>
      </c>
      <c r="B66" s="1">
        <v>21398</v>
      </c>
      <c r="C66">
        <v>12.4</v>
      </c>
      <c r="D66">
        <v>17.399999999999999</v>
      </c>
      <c r="E66">
        <v>17.899999999999999</v>
      </c>
      <c r="F66">
        <v>22.3</v>
      </c>
      <c r="G66">
        <v>30.1</v>
      </c>
    </row>
    <row r="67" spans="1:7">
      <c r="A67" t="s">
        <v>484</v>
      </c>
      <c r="B67" s="1">
        <v>72561</v>
      </c>
      <c r="C67">
        <v>13.9</v>
      </c>
      <c r="D67">
        <v>17.399999999999999</v>
      </c>
      <c r="E67">
        <v>19.600000000000001</v>
      </c>
      <c r="F67">
        <v>22.3</v>
      </c>
      <c r="G67">
        <v>26.9</v>
      </c>
    </row>
    <row r="68" spans="1:7">
      <c r="A68" t="s">
        <v>485</v>
      </c>
      <c r="B68" s="1">
        <v>6267</v>
      </c>
      <c r="C68">
        <v>13.1</v>
      </c>
      <c r="D68">
        <v>18.600000000000001</v>
      </c>
      <c r="E68">
        <v>21.2</v>
      </c>
      <c r="F68">
        <v>19.899999999999999</v>
      </c>
      <c r="G68">
        <v>27.2</v>
      </c>
    </row>
    <row r="69" spans="1:7">
      <c r="A69" t="s">
        <v>486</v>
      </c>
      <c r="B69" s="1">
        <v>69560</v>
      </c>
      <c r="C69">
        <v>13.1</v>
      </c>
      <c r="D69">
        <v>15.8</v>
      </c>
      <c r="E69">
        <v>19.399999999999999</v>
      </c>
      <c r="F69">
        <v>22.9</v>
      </c>
      <c r="G69">
        <v>28.9</v>
      </c>
    </row>
    <row r="70" spans="1:7">
      <c r="A70" t="s">
        <v>487</v>
      </c>
      <c r="B70" s="1">
        <v>23678</v>
      </c>
      <c r="C70">
        <v>11.1</v>
      </c>
      <c r="D70">
        <v>15.8</v>
      </c>
      <c r="E70">
        <v>18.100000000000001</v>
      </c>
      <c r="F70">
        <v>23.2</v>
      </c>
      <c r="G70">
        <v>31.7</v>
      </c>
    </row>
    <row r="71" spans="1:7">
      <c r="A71" t="s">
        <v>488</v>
      </c>
      <c r="B71" s="1">
        <v>58599</v>
      </c>
      <c r="C71">
        <v>6.9</v>
      </c>
      <c r="D71">
        <v>10.9</v>
      </c>
      <c r="E71">
        <v>10.8</v>
      </c>
      <c r="F71">
        <v>20.6</v>
      </c>
      <c r="G71">
        <v>50.7</v>
      </c>
    </row>
    <row r="72" spans="1:7">
      <c r="A72" t="s">
        <v>489</v>
      </c>
      <c r="B72" s="1">
        <v>29130</v>
      </c>
      <c r="C72">
        <v>5.5</v>
      </c>
      <c r="D72">
        <v>10.9</v>
      </c>
      <c r="E72">
        <v>10</v>
      </c>
      <c r="F72">
        <v>23.5</v>
      </c>
      <c r="G72">
        <v>50</v>
      </c>
    </row>
    <row r="73" spans="1:7">
      <c r="A73" t="s">
        <v>490</v>
      </c>
      <c r="B73" s="1">
        <v>29469</v>
      </c>
      <c r="C73">
        <v>8.3000000000000007</v>
      </c>
      <c r="D73">
        <v>10.9</v>
      </c>
      <c r="E73">
        <v>11.6</v>
      </c>
      <c r="F73">
        <v>17.8</v>
      </c>
      <c r="G73">
        <v>51.5</v>
      </c>
    </row>
    <row r="74" spans="1:7">
      <c r="A74" t="s">
        <v>491</v>
      </c>
      <c r="B74" s="1">
        <v>42038</v>
      </c>
      <c r="C74">
        <v>9</v>
      </c>
      <c r="D74">
        <v>14</v>
      </c>
      <c r="E74">
        <v>17.7</v>
      </c>
      <c r="F74">
        <v>25.4</v>
      </c>
      <c r="G74">
        <v>33.9</v>
      </c>
    </row>
    <row r="75" spans="1:7">
      <c r="A75" t="s">
        <v>492</v>
      </c>
      <c r="B75" s="1">
        <v>10050</v>
      </c>
      <c r="C75">
        <v>11.5</v>
      </c>
      <c r="D75">
        <v>18.399999999999999</v>
      </c>
      <c r="E75">
        <v>18.8</v>
      </c>
      <c r="F75">
        <v>24.2</v>
      </c>
      <c r="G75">
        <v>27</v>
      </c>
    </row>
    <row r="76" spans="1:7">
      <c r="A76" t="s">
        <v>493</v>
      </c>
      <c r="B76" s="1">
        <v>21274</v>
      </c>
      <c r="C76">
        <v>7.9</v>
      </c>
      <c r="D76">
        <v>12.3</v>
      </c>
      <c r="E76">
        <v>17</v>
      </c>
      <c r="F76">
        <v>26.6</v>
      </c>
      <c r="G76">
        <v>36.1</v>
      </c>
    </row>
    <row r="77" spans="1:7">
      <c r="A77" t="s">
        <v>494</v>
      </c>
      <c r="B77" s="1">
        <v>10714</v>
      </c>
      <c r="C77">
        <v>8.9</v>
      </c>
      <c r="D77">
        <v>13.3</v>
      </c>
      <c r="E77">
        <v>18</v>
      </c>
      <c r="F77">
        <v>23.9</v>
      </c>
      <c r="G77">
        <v>35.9</v>
      </c>
    </row>
    <row r="78" spans="1:7">
      <c r="A78" t="s">
        <v>495</v>
      </c>
      <c r="B78" s="1">
        <v>129430</v>
      </c>
      <c r="C78">
        <v>7.1</v>
      </c>
      <c r="D78">
        <v>12.1</v>
      </c>
      <c r="E78">
        <v>15.9</v>
      </c>
      <c r="F78">
        <v>23.4</v>
      </c>
      <c r="G78">
        <v>41.6</v>
      </c>
    </row>
    <row r="79" spans="1:7">
      <c r="A79" t="s">
        <v>496</v>
      </c>
      <c r="B79" s="1">
        <v>9716</v>
      </c>
      <c r="C79">
        <v>6.7</v>
      </c>
      <c r="D79">
        <v>14.8</v>
      </c>
      <c r="E79">
        <v>18.600000000000001</v>
      </c>
      <c r="F79">
        <v>19.600000000000001</v>
      </c>
      <c r="G79">
        <v>40.299999999999997</v>
      </c>
    </row>
    <row r="80" spans="1:7">
      <c r="A80" t="s">
        <v>497</v>
      </c>
      <c r="B80" s="1">
        <v>31913</v>
      </c>
      <c r="C80">
        <v>7.4</v>
      </c>
      <c r="D80">
        <v>11.9</v>
      </c>
      <c r="E80">
        <v>16.8</v>
      </c>
      <c r="F80">
        <v>22.1</v>
      </c>
      <c r="G80">
        <v>41.8</v>
      </c>
    </row>
    <row r="81" spans="1:7">
      <c r="A81" t="s">
        <v>498</v>
      </c>
      <c r="B81" s="1">
        <v>3779</v>
      </c>
      <c r="C81">
        <v>11.6</v>
      </c>
      <c r="D81">
        <v>7.2</v>
      </c>
      <c r="E81">
        <v>14</v>
      </c>
      <c r="F81">
        <v>22.1</v>
      </c>
      <c r="G81">
        <v>45.1</v>
      </c>
    </row>
    <row r="82" spans="1:7">
      <c r="A82" t="s">
        <v>499</v>
      </c>
      <c r="B82" s="1">
        <v>15338</v>
      </c>
      <c r="C82">
        <v>8.6999999999999993</v>
      </c>
      <c r="D82">
        <v>16.2</v>
      </c>
      <c r="E82">
        <v>16.899999999999999</v>
      </c>
      <c r="F82">
        <v>22.5</v>
      </c>
      <c r="G82">
        <v>35.799999999999997</v>
      </c>
    </row>
    <row r="83" spans="1:7">
      <c r="A83" t="s">
        <v>500</v>
      </c>
    </row>
    <row r="84" spans="1:7">
      <c r="A84" t="s">
        <v>501</v>
      </c>
      <c r="B84" s="1">
        <v>8930</v>
      </c>
      <c r="C84">
        <v>6.8</v>
      </c>
      <c r="D84">
        <v>10.8</v>
      </c>
      <c r="E84">
        <v>15.5</v>
      </c>
      <c r="F84">
        <v>25.8</v>
      </c>
      <c r="G84">
        <v>41.2</v>
      </c>
    </row>
    <row r="85" spans="1:7">
      <c r="A85" t="s">
        <v>502</v>
      </c>
      <c r="B85" s="1">
        <v>59754</v>
      </c>
      <c r="C85">
        <v>6.2</v>
      </c>
      <c r="D85">
        <v>11.3</v>
      </c>
      <c r="E85">
        <v>15</v>
      </c>
      <c r="F85">
        <v>24.6</v>
      </c>
      <c r="G85">
        <v>42.9</v>
      </c>
    </row>
    <row r="86" spans="1:7">
      <c r="A86" t="s">
        <v>503</v>
      </c>
      <c r="B86" s="1">
        <v>145774</v>
      </c>
      <c r="C86">
        <v>8.4</v>
      </c>
      <c r="D86">
        <v>14.2</v>
      </c>
      <c r="E86">
        <v>18.8</v>
      </c>
      <c r="F86">
        <v>21.2</v>
      </c>
      <c r="G86">
        <v>37.4</v>
      </c>
    </row>
    <row r="87" spans="1:7">
      <c r="A87" t="s">
        <v>504</v>
      </c>
      <c r="B87" s="1">
        <v>35035</v>
      </c>
      <c r="C87">
        <v>6.6</v>
      </c>
      <c r="D87">
        <v>10.9</v>
      </c>
      <c r="E87">
        <v>20.100000000000001</v>
      </c>
      <c r="F87">
        <v>22</v>
      </c>
      <c r="G87">
        <v>40.5</v>
      </c>
    </row>
    <row r="88" spans="1:7">
      <c r="A88" t="s">
        <v>505</v>
      </c>
      <c r="B88" s="1">
        <v>27169</v>
      </c>
      <c r="C88">
        <v>5.7</v>
      </c>
      <c r="D88">
        <v>10</v>
      </c>
      <c r="E88">
        <v>19.8</v>
      </c>
      <c r="F88">
        <v>21.4</v>
      </c>
      <c r="G88">
        <v>43.1</v>
      </c>
    </row>
    <row r="89" spans="1:7">
      <c r="A89" t="s">
        <v>506</v>
      </c>
      <c r="B89" s="1">
        <v>7866</v>
      </c>
      <c r="C89">
        <v>9.6</v>
      </c>
      <c r="D89">
        <v>13.8</v>
      </c>
      <c r="E89">
        <v>21.4</v>
      </c>
      <c r="F89">
        <v>24</v>
      </c>
      <c r="G89">
        <v>31.3</v>
      </c>
    </row>
    <row r="90" spans="1:7">
      <c r="A90" t="s">
        <v>507</v>
      </c>
      <c r="B90" s="1">
        <v>54615</v>
      </c>
      <c r="C90">
        <v>9.6999999999999993</v>
      </c>
      <c r="D90">
        <v>16.5</v>
      </c>
      <c r="E90">
        <v>17.7</v>
      </c>
      <c r="F90">
        <v>21</v>
      </c>
      <c r="G90">
        <v>35.1</v>
      </c>
    </row>
    <row r="91" spans="1:7">
      <c r="A91" t="s">
        <v>508</v>
      </c>
      <c r="B91" s="1">
        <v>45737</v>
      </c>
      <c r="C91">
        <v>10.199999999999999</v>
      </c>
      <c r="D91">
        <v>16.7</v>
      </c>
      <c r="E91">
        <v>17.5</v>
      </c>
      <c r="F91">
        <v>20.7</v>
      </c>
      <c r="G91">
        <v>35</v>
      </c>
    </row>
    <row r="92" spans="1:7">
      <c r="A92" t="s">
        <v>509</v>
      </c>
      <c r="B92" s="1">
        <v>8878</v>
      </c>
      <c r="C92">
        <v>7.5</v>
      </c>
      <c r="D92">
        <v>15.3</v>
      </c>
      <c r="E92">
        <v>18.7</v>
      </c>
      <c r="F92">
        <v>22.8</v>
      </c>
      <c r="G92">
        <v>35.700000000000003</v>
      </c>
    </row>
    <row r="93" spans="1:7">
      <c r="A93" t="s">
        <v>510</v>
      </c>
      <c r="B93" s="1">
        <v>5721</v>
      </c>
      <c r="C93">
        <v>9.4</v>
      </c>
      <c r="D93">
        <v>13.2</v>
      </c>
      <c r="E93">
        <v>18.899999999999999</v>
      </c>
      <c r="F93">
        <v>26.4</v>
      </c>
      <c r="G93">
        <v>32.1</v>
      </c>
    </row>
    <row r="94" spans="1:7">
      <c r="A94" t="s">
        <v>511</v>
      </c>
      <c r="B94" s="1">
        <v>25043</v>
      </c>
      <c r="C94">
        <v>8.6</v>
      </c>
      <c r="D94">
        <v>18.100000000000001</v>
      </c>
      <c r="E94">
        <v>23.7</v>
      </c>
      <c r="F94">
        <v>21.9</v>
      </c>
      <c r="G94">
        <v>27.7</v>
      </c>
    </row>
    <row r="95" spans="1:7">
      <c r="A95" t="s">
        <v>512</v>
      </c>
      <c r="B95" s="1">
        <v>25360</v>
      </c>
      <c r="C95">
        <v>7.7</v>
      </c>
      <c r="D95">
        <v>10.5</v>
      </c>
      <c r="E95">
        <v>14.3</v>
      </c>
      <c r="F95">
        <v>18.600000000000001</v>
      </c>
      <c r="G95">
        <v>48.9</v>
      </c>
    </row>
    <row r="96" spans="1:7">
      <c r="A96" t="s">
        <v>513</v>
      </c>
      <c r="B96" s="1">
        <v>589525</v>
      </c>
      <c r="C96">
        <v>7.7</v>
      </c>
      <c r="D96">
        <v>13.2</v>
      </c>
      <c r="E96">
        <v>17.7</v>
      </c>
      <c r="F96">
        <v>24.9</v>
      </c>
      <c r="G96">
        <v>36.5</v>
      </c>
    </row>
    <row r="97" spans="1:7">
      <c r="A97" t="s">
        <v>514</v>
      </c>
      <c r="B97" s="1">
        <v>278323</v>
      </c>
      <c r="C97">
        <v>7.1</v>
      </c>
      <c r="D97">
        <v>13.4</v>
      </c>
      <c r="E97">
        <v>17</v>
      </c>
      <c r="F97">
        <v>25.5</v>
      </c>
      <c r="G97">
        <v>37</v>
      </c>
    </row>
    <row r="98" spans="1:7">
      <c r="A98" t="s">
        <v>515</v>
      </c>
      <c r="B98" s="1">
        <v>131975</v>
      </c>
      <c r="C98">
        <v>6</v>
      </c>
      <c r="D98">
        <v>13.1</v>
      </c>
      <c r="E98">
        <v>12.9</v>
      </c>
      <c r="F98">
        <v>22.7</v>
      </c>
      <c r="G98">
        <v>45.3</v>
      </c>
    </row>
    <row r="99" spans="1:7">
      <c r="A99" t="s">
        <v>516</v>
      </c>
      <c r="B99" s="1">
        <v>143458</v>
      </c>
      <c r="C99">
        <v>8.3000000000000007</v>
      </c>
      <c r="D99">
        <v>13.8</v>
      </c>
      <c r="E99">
        <v>20.5</v>
      </c>
      <c r="F99">
        <v>28.1</v>
      </c>
      <c r="G99">
        <v>29.3</v>
      </c>
    </row>
    <row r="100" spans="1:7">
      <c r="A100" t="s">
        <v>517</v>
      </c>
      <c r="B100" s="1">
        <v>2890</v>
      </c>
      <c r="C100" t="s">
        <v>569</v>
      </c>
      <c r="D100" t="s">
        <v>570</v>
      </c>
      <c r="E100" t="s">
        <v>571</v>
      </c>
      <c r="F100">
        <v>23.4</v>
      </c>
      <c r="G100">
        <v>39.4</v>
      </c>
    </row>
    <row r="101" spans="1:7">
      <c r="A101" t="s">
        <v>521</v>
      </c>
      <c r="B101" s="1">
        <v>87517</v>
      </c>
      <c r="C101">
        <v>9.4</v>
      </c>
      <c r="D101">
        <v>14.2</v>
      </c>
      <c r="E101">
        <v>20.100000000000001</v>
      </c>
      <c r="F101">
        <v>25.2</v>
      </c>
      <c r="G101">
        <v>31.1</v>
      </c>
    </row>
    <row r="102" spans="1:7">
      <c r="A102" t="s">
        <v>522</v>
      </c>
      <c r="B102" s="2">
        <v>190405</v>
      </c>
      <c r="C102">
        <v>7.7</v>
      </c>
      <c r="D102">
        <v>12.5</v>
      </c>
      <c r="E102">
        <v>18.100000000000001</v>
      </c>
      <c r="F102">
        <v>24.8</v>
      </c>
      <c r="G102">
        <v>36.799999999999997</v>
      </c>
    </row>
    <row r="103" spans="1:7">
      <c r="A103" t="s">
        <v>523</v>
      </c>
      <c r="B103" s="1">
        <v>26908</v>
      </c>
      <c r="C103">
        <v>5.3</v>
      </c>
      <c r="D103">
        <v>10.1</v>
      </c>
      <c r="E103">
        <v>19.399999999999999</v>
      </c>
      <c r="F103">
        <v>29.8</v>
      </c>
      <c r="G103">
        <v>35.4</v>
      </c>
    </row>
    <row r="104" spans="1:7">
      <c r="A104" t="s">
        <v>524</v>
      </c>
      <c r="B104" s="1">
        <v>57771</v>
      </c>
      <c r="C104">
        <v>9.8000000000000007</v>
      </c>
      <c r="D104">
        <v>14.5</v>
      </c>
      <c r="E104">
        <v>18.600000000000001</v>
      </c>
      <c r="F104">
        <v>23.6</v>
      </c>
      <c r="G104">
        <v>33.5</v>
      </c>
    </row>
    <row r="105" spans="1:7">
      <c r="A105" t="s">
        <v>525</v>
      </c>
      <c r="B105" s="1">
        <v>63793</v>
      </c>
      <c r="C105">
        <v>8.1999999999999993</v>
      </c>
      <c r="D105">
        <v>14.2</v>
      </c>
      <c r="E105">
        <v>19.399999999999999</v>
      </c>
      <c r="F105">
        <v>24.7</v>
      </c>
      <c r="G105">
        <v>33.5</v>
      </c>
    </row>
    <row r="106" spans="1:7">
      <c r="A106" t="s">
        <v>526</v>
      </c>
    </row>
    <row r="107" spans="1:7">
      <c r="A107" t="s">
        <v>527</v>
      </c>
      <c r="B107" s="1">
        <v>41934</v>
      </c>
      <c r="C107">
        <v>5.5</v>
      </c>
      <c r="D107">
        <v>8.9</v>
      </c>
      <c r="E107">
        <v>14.9</v>
      </c>
      <c r="F107">
        <v>23.6</v>
      </c>
      <c r="G107">
        <v>47.1</v>
      </c>
    </row>
    <row r="108" spans="1:7">
      <c r="A108" t="s">
        <v>528</v>
      </c>
      <c r="B108" s="1">
        <v>33279</v>
      </c>
      <c r="C108">
        <v>8</v>
      </c>
      <c r="D108">
        <v>12.5</v>
      </c>
      <c r="E108">
        <v>14</v>
      </c>
      <c r="F108">
        <v>19.8</v>
      </c>
      <c r="G108">
        <v>45.7</v>
      </c>
    </row>
    <row r="109" spans="1:7">
      <c r="A109" t="s">
        <v>529</v>
      </c>
      <c r="B109" s="1">
        <v>165999</v>
      </c>
      <c r="C109">
        <v>12.2</v>
      </c>
      <c r="D109">
        <v>18.8</v>
      </c>
      <c r="E109">
        <v>19.2</v>
      </c>
      <c r="F109">
        <v>21.8</v>
      </c>
      <c r="G109">
        <v>28.1</v>
      </c>
    </row>
    <row r="110" spans="1:7">
      <c r="A110" t="s">
        <v>530</v>
      </c>
      <c r="B110" s="1">
        <v>77206</v>
      </c>
      <c r="C110">
        <v>12.7</v>
      </c>
      <c r="D110">
        <v>19</v>
      </c>
      <c r="E110">
        <v>20.3</v>
      </c>
      <c r="F110">
        <v>22.2</v>
      </c>
      <c r="G110">
        <v>25.8</v>
      </c>
    </row>
    <row r="111" spans="1:7">
      <c r="A111" t="s">
        <v>531</v>
      </c>
      <c r="B111" s="1">
        <v>47311</v>
      </c>
      <c r="C111">
        <v>9.1999999999999993</v>
      </c>
      <c r="D111">
        <v>15.5</v>
      </c>
      <c r="E111">
        <v>18</v>
      </c>
      <c r="F111">
        <v>22.5</v>
      </c>
      <c r="G111">
        <v>34.9</v>
      </c>
    </row>
    <row r="112" spans="1:7">
      <c r="A112" t="s">
        <v>532</v>
      </c>
      <c r="B112" s="1">
        <v>31884</v>
      </c>
      <c r="C112">
        <v>15.5</v>
      </c>
      <c r="D112">
        <v>23.9</v>
      </c>
      <c r="E112">
        <v>18.7</v>
      </c>
      <c r="F112">
        <v>18.8</v>
      </c>
      <c r="G112">
        <v>23.2</v>
      </c>
    </row>
    <row r="113" spans="1:7">
      <c r="A113" t="s">
        <v>533</v>
      </c>
      <c r="B113" s="1">
        <v>9598</v>
      </c>
      <c r="C113">
        <v>12.7</v>
      </c>
      <c r="D113">
        <v>15.7</v>
      </c>
      <c r="E113">
        <v>17.899999999999999</v>
      </c>
      <c r="F113">
        <v>24.8</v>
      </c>
      <c r="G113">
        <v>29</v>
      </c>
    </row>
    <row r="114" spans="1:7">
      <c r="A114" t="s">
        <v>534</v>
      </c>
      <c r="B114" s="1">
        <v>159834</v>
      </c>
      <c r="C114">
        <v>8.1999999999999993</v>
      </c>
      <c r="D114">
        <v>11</v>
      </c>
      <c r="E114">
        <v>15.7</v>
      </c>
      <c r="F114">
        <v>24.3</v>
      </c>
      <c r="G114">
        <v>40.799999999999997</v>
      </c>
    </row>
    <row r="115" spans="1:7">
      <c r="A115" t="s">
        <v>535</v>
      </c>
      <c r="B115" s="1">
        <v>39148</v>
      </c>
      <c r="C115">
        <v>6.2</v>
      </c>
      <c r="D115">
        <v>8.8000000000000007</v>
      </c>
      <c r="E115">
        <v>13.3</v>
      </c>
      <c r="F115">
        <v>23.3</v>
      </c>
      <c r="G115">
        <v>48.3</v>
      </c>
    </row>
    <row r="116" spans="1:7">
      <c r="A116" t="s">
        <v>536</v>
      </c>
      <c r="B116" s="1">
        <v>51531</v>
      </c>
      <c r="C116">
        <v>10.8</v>
      </c>
      <c r="D116">
        <v>14.8</v>
      </c>
      <c r="E116">
        <v>17.899999999999999</v>
      </c>
      <c r="F116">
        <v>24.1</v>
      </c>
      <c r="G116">
        <v>32.5</v>
      </c>
    </row>
    <row r="117" spans="1:7">
      <c r="A117" t="s">
        <v>537</v>
      </c>
      <c r="B117" s="1">
        <v>29318</v>
      </c>
      <c r="C117">
        <v>8.6999999999999993</v>
      </c>
      <c r="D117">
        <v>11.4</v>
      </c>
      <c r="E117">
        <v>15.9</v>
      </c>
      <c r="F117">
        <v>26.6</v>
      </c>
      <c r="G117">
        <v>37.5</v>
      </c>
    </row>
    <row r="118" spans="1:7">
      <c r="A118" t="s">
        <v>538</v>
      </c>
    </row>
    <row r="119" spans="1:7">
      <c r="A119" t="s">
        <v>539</v>
      </c>
      <c r="B119" s="1">
        <v>39837</v>
      </c>
      <c r="C119">
        <v>6.5</v>
      </c>
      <c r="D119">
        <v>7.7</v>
      </c>
      <c r="E119">
        <v>15.2</v>
      </c>
      <c r="F119">
        <v>23.8</v>
      </c>
      <c r="G119">
        <v>46.7</v>
      </c>
    </row>
    <row r="120" spans="1:7">
      <c r="A120" t="s">
        <v>540</v>
      </c>
      <c r="B120" s="1">
        <v>34250</v>
      </c>
      <c r="C120">
        <v>9.6999999999999993</v>
      </c>
      <c r="D120">
        <v>13.6</v>
      </c>
      <c r="E120">
        <v>19.2</v>
      </c>
      <c r="F120">
        <v>22.7</v>
      </c>
      <c r="G120">
        <v>34.9</v>
      </c>
    </row>
    <row r="121" spans="1:7">
      <c r="A121" t="s">
        <v>541</v>
      </c>
      <c r="B121" s="1">
        <v>13846</v>
      </c>
      <c r="C121">
        <v>9.1999999999999993</v>
      </c>
      <c r="D121">
        <v>13.2</v>
      </c>
      <c r="E121">
        <v>17</v>
      </c>
      <c r="F121">
        <v>21.8</v>
      </c>
      <c r="G121">
        <v>38.700000000000003</v>
      </c>
    </row>
    <row r="122" spans="1:7">
      <c r="A122" t="s">
        <v>542</v>
      </c>
      <c r="B122" s="1">
        <v>48169</v>
      </c>
      <c r="C122">
        <v>15.5</v>
      </c>
      <c r="D122">
        <v>9</v>
      </c>
      <c r="E122">
        <v>11.2</v>
      </c>
      <c r="F122">
        <v>17.5</v>
      </c>
      <c r="G122">
        <v>46.8</v>
      </c>
    </row>
    <row r="123" spans="1:7">
      <c r="A123" t="s">
        <v>543</v>
      </c>
      <c r="B123" s="1">
        <v>25723</v>
      </c>
      <c r="C123">
        <v>15</v>
      </c>
      <c r="D123">
        <v>18.5</v>
      </c>
      <c r="E123">
        <v>20.8</v>
      </c>
      <c r="F123">
        <v>24.8</v>
      </c>
      <c r="G123">
        <v>20.9</v>
      </c>
    </row>
    <row r="124" spans="1:7">
      <c r="A124" t="s">
        <v>544</v>
      </c>
      <c r="B124" s="1">
        <v>75872</v>
      </c>
      <c r="C124">
        <v>7.5</v>
      </c>
      <c r="D124">
        <v>12.3</v>
      </c>
      <c r="E124">
        <v>17.100000000000001</v>
      </c>
      <c r="F124">
        <v>22.9</v>
      </c>
      <c r="G124">
        <v>40.1</v>
      </c>
    </row>
    <row r="125" spans="1:7">
      <c r="A125" t="s">
        <v>545</v>
      </c>
      <c r="B125" s="1">
        <v>109561</v>
      </c>
      <c r="C125">
        <v>4.5</v>
      </c>
      <c r="D125">
        <v>9.5</v>
      </c>
      <c r="E125">
        <v>15.6</v>
      </c>
      <c r="F125">
        <v>23.5</v>
      </c>
      <c r="G125">
        <v>47</v>
      </c>
    </row>
    <row r="126" spans="1:7">
      <c r="A126" t="s">
        <v>546</v>
      </c>
      <c r="B126" s="1">
        <v>355490</v>
      </c>
      <c r="C126">
        <v>1.8</v>
      </c>
      <c r="D126">
        <v>5.2</v>
      </c>
      <c r="E126">
        <v>12.8</v>
      </c>
      <c r="F126">
        <v>26</v>
      </c>
      <c r="G126">
        <v>54.3</v>
      </c>
    </row>
    <row r="127" spans="1:7">
      <c r="A127" t="s">
        <v>547</v>
      </c>
      <c r="B127" s="1">
        <v>33337</v>
      </c>
      <c r="C127">
        <v>6.5</v>
      </c>
      <c r="D127">
        <v>10.199999999999999</v>
      </c>
      <c r="E127">
        <v>15.3</v>
      </c>
      <c r="F127">
        <v>22.1</v>
      </c>
      <c r="G127">
        <v>45.9</v>
      </c>
    </row>
    <row r="128" spans="1:7">
      <c r="A128" t="s">
        <v>548</v>
      </c>
      <c r="B128" s="1">
        <v>322154</v>
      </c>
      <c r="C128">
        <v>1.3</v>
      </c>
      <c r="D128">
        <v>4.7</v>
      </c>
      <c r="E128">
        <v>12.5</v>
      </c>
      <c r="F128">
        <v>26.4</v>
      </c>
      <c r="G128">
        <v>55.1</v>
      </c>
    </row>
    <row r="129" spans="1:7">
      <c r="A129" t="s">
        <v>549</v>
      </c>
    </row>
    <row r="130" spans="1:7">
      <c r="A130" t="s">
        <v>550</v>
      </c>
      <c r="B130" s="1">
        <v>3590418</v>
      </c>
      <c r="C130">
        <v>3.3</v>
      </c>
      <c r="D130">
        <v>8.1999999999999993</v>
      </c>
      <c r="E130">
        <v>14.5</v>
      </c>
      <c r="F130">
        <v>23.8</v>
      </c>
      <c r="G130">
        <v>50.2</v>
      </c>
    </row>
    <row r="131" spans="1:7">
      <c r="A131" t="s">
        <v>551</v>
      </c>
      <c r="B131" s="1">
        <v>2814796</v>
      </c>
      <c r="C131">
        <v>1.4</v>
      </c>
      <c r="D131">
        <v>5.5</v>
      </c>
      <c r="E131">
        <v>13.6</v>
      </c>
      <c r="F131">
        <v>26</v>
      </c>
      <c r="G131">
        <v>53.5</v>
      </c>
    </row>
    <row r="132" spans="1:7">
      <c r="A132" t="s">
        <v>552</v>
      </c>
      <c r="B132" s="1">
        <v>212674</v>
      </c>
      <c r="C132">
        <v>-1.1000000000000001</v>
      </c>
      <c r="D132">
        <v>4.7</v>
      </c>
      <c r="E132">
        <v>11</v>
      </c>
      <c r="F132">
        <v>15</v>
      </c>
      <c r="G132">
        <v>70.400000000000006</v>
      </c>
    </row>
    <row r="133" spans="1:7">
      <c r="A133" t="s">
        <v>553</v>
      </c>
    </row>
    <row r="134" spans="1:7">
      <c r="A134" t="s">
        <v>554</v>
      </c>
      <c r="B134" s="1">
        <v>391944</v>
      </c>
      <c r="C134">
        <v>16</v>
      </c>
      <c r="D134">
        <v>27.6</v>
      </c>
      <c r="E134">
        <v>22.8</v>
      </c>
      <c r="F134">
        <v>16.899999999999999</v>
      </c>
      <c r="G134">
        <v>16.7</v>
      </c>
    </row>
    <row r="135" spans="1:7">
      <c r="A135" t="s">
        <v>555</v>
      </c>
    </row>
    <row r="136" spans="1:7">
      <c r="A136" t="s">
        <v>556</v>
      </c>
      <c r="B136" s="1">
        <v>90225</v>
      </c>
      <c r="C136">
        <v>1.5</v>
      </c>
      <c r="D136">
        <v>5.9</v>
      </c>
      <c r="E136">
        <v>10.199999999999999</v>
      </c>
      <c r="F136">
        <v>14.4</v>
      </c>
      <c r="G136">
        <v>68</v>
      </c>
    </row>
    <row r="137" spans="1:7">
      <c r="A137" t="s">
        <v>557</v>
      </c>
    </row>
    <row r="138" spans="1:7">
      <c r="A138" t="s">
        <v>558</v>
      </c>
      <c r="B138" s="1">
        <v>14421</v>
      </c>
      <c r="C138">
        <v>5.2</v>
      </c>
      <c r="D138">
        <v>19.3</v>
      </c>
      <c r="E138">
        <v>32.1</v>
      </c>
      <c r="F138">
        <v>23.1</v>
      </c>
      <c r="G138">
        <v>20.3</v>
      </c>
    </row>
    <row r="139" spans="1:7">
      <c r="A139" t="s">
        <v>559</v>
      </c>
    </row>
    <row r="140" spans="1:7">
      <c r="A140" t="s">
        <v>560</v>
      </c>
      <c r="B140" s="1">
        <v>26165</v>
      </c>
      <c r="C140">
        <v>39.5</v>
      </c>
      <c r="D140">
        <v>30.5</v>
      </c>
      <c r="E140">
        <v>13.8</v>
      </c>
      <c r="F140">
        <v>9.8000000000000007</v>
      </c>
      <c r="G140">
        <v>6.4</v>
      </c>
    </row>
    <row r="141" spans="1:7">
      <c r="A141" t="s">
        <v>561</v>
      </c>
      <c r="B141" s="1">
        <v>21388</v>
      </c>
      <c r="C141">
        <v>15.4</v>
      </c>
      <c r="D141">
        <v>18.7</v>
      </c>
      <c r="E141">
        <v>20</v>
      </c>
      <c r="F141">
        <v>23.1</v>
      </c>
      <c r="G141">
        <v>22.8</v>
      </c>
    </row>
    <row r="142" spans="1:7">
      <c r="A142" t="s">
        <v>562</v>
      </c>
      <c r="B142" s="1">
        <v>18805</v>
      </c>
      <c r="C142">
        <v>13.9</v>
      </c>
      <c r="D142">
        <v>12.3</v>
      </c>
      <c r="E142">
        <v>12.4</v>
      </c>
      <c r="F142">
        <v>11.6</v>
      </c>
      <c r="G142">
        <v>49.8</v>
      </c>
    </row>
    <row r="143" spans="1:7">
      <c r="A143" t="s">
        <v>563</v>
      </c>
      <c r="B143" s="1">
        <v>269521</v>
      </c>
      <c r="C143">
        <v>1</v>
      </c>
      <c r="D143">
        <v>2.8</v>
      </c>
      <c r="E143">
        <v>10.199999999999999</v>
      </c>
      <c r="F143">
        <v>22.6</v>
      </c>
      <c r="G143">
        <v>63.4</v>
      </c>
    </row>
    <row r="144" spans="1:7">
      <c r="A144" t="s">
        <v>564</v>
      </c>
      <c r="B144" s="1">
        <v>205294</v>
      </c>
      <c r="C144">
        <v>0.7</v>
      </c>
      <c r="D144">
        <v>2</v>
      </c>
      <c r="E144">
        <v>9.6</v>
      </c>
      <c r="F144">
        <v>22.2</v>
      </c>
      <c r="G144">
        <v>65.599999999999994</v>
      </c>
    </row>
    <row r="145" spans="1:7">
      <c r="A145" t="s">
        <v>565</v>
      </c>
      <c r="B145" s="1">
        <v>50310</v>
      </c>
      <c r="C145">
        <v>0.6</v>
      </c>
      <c r="D145">
        <v>3.3</v>
      </c>
      <c r="E145">
        <v>11</v>
      </c>
      <c r="F145">
        <v>25</v>
      </c>
      <c r="G145">
        <v>60.1</v>
      </c>
    </row>
    <row r="146" spans="1:7">
      <c r="A146" t="s">
        <v>566</v>
      </c>
      <c r="B146" s="1">
        <v>13917</v>
      </c>
      <c r="C146">
        <v>6.8</v>
      </c>
      <c r="D146">
        <v>12.7</v>
      </c>
      <c r="E146">
        <v>17.600000000000001</v>
      </c>
      <c r="F146">
        <v>20</v>
      </c>
      <c r="G146">
        <v>43</v>
      </c>
    </row>
    <row r="147" spans="1:7">
      <c r="A147" t="s">
        <v>567</v>
      </c>
      <c r="B147" s="1">
        <v>3320962</v>
      </c>
      <c r="C147">
        <v>3.5</v>
      </c>
      <c r="D147">
        <v>8.6999999999999993</v>
      </c>
      <c r="E147">
        <v>14.8</v>
      </c>
      <c r="F147">
        <v>23.9</v>
      </c>
      <c r="G147">
        <v>49.1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/>
  </sheetViews>
  <sheetFormatPr baseColWidth="10" defaultRowHeight="15" x14ac:dyDescent="0"/>
  <sheetData>
    <row r="1" spans="1:7">
      <c r="A1" t="s">
        <v>418</v>
      </c>
      <c r="B1" s="1">
        <v>81454</v>
      </c>
      <c r="C1" s="1">
        <v>16268</v>
      </c>
      <c r="D1" s="1">
        <v>16292</v>
      </c>
      <c r="E1" s="1">
        <v>16290</v>
      </c>
      <c r="F1" s="1">
        <v>16283</v>
      </c>
      <c r="G1" s="1">
        <v>16321</v>
      </c>
    </row>
    <row r="2" spans="1:7">
      <c r="A2" t="s">
        <v>419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420</v>
      </c>
      <c r="B3" s="2">
        <v>44649</v>
      </c>
      <c r="C3" s="2">
        <v>7683</v>
      </c>
      <c r="D3" s="2">
        <v>19071</v>
      </c>
      <c r="E3" s="2">
        <v>32910</v>
      </c>
      <c r="F3" s="2">
        <v>53295</v>
      </c>
      <c r="G3" s="2">
        <v>110118</v>
      </c>
    </row>
    <row r="4" spans="1:7">
      <c r="A4" t="s">
        <v>421</v>
      </c>
      <c r="B4" s="1">
        <v>41532</v>
      </c>
      <c r="C4" s="1">
        <v>7457</v>
      </c>
      <c r="D4" s="1">
        <v>18637</v>
      </c>
      <c r="E4" s="1">
        <v>31349</v>
      </c>
      <c r="F4" s="1">
        <v>49695</v>
      </c>
      <c r="G4" s="1">
        <v>100369</v>
      </c>
    </row>
    <row r="5" spans="1:7">
      <c r="A5" t="s">
        <v>422</v>
      </c>
      <c r="B5">
        <v>48.1</v>
      </c>
      <c r="C5">
        <v>51.9</v>
      </c>
      <c r="D5">
        <v>51.7</v>
      </c>
      <c r="E5">
        <v>47</v>
      </c>
      <c r="F5">
        <v>44.4</v>
      </c>
      <c r="G5">
        <v>45.3</v>
      </c>
    </row>
    <row r="6" spans="1:7">
      <c r="A6" t="s">
        <v>423</v>
      </c>
    </row>
    <row r="7" spans="1:7">
      <c r="A7" t="s">
        <v>424</v>
      </c>
      <c r="B7">
        <v>2.5</v>
      </c>
      <c r="C7">
        <v>1.8</v>
      </c>
      <c r="D7">
        <v>2.2999999999999998</v>
      </c>
      <c r="E7">
        <v>2.5</v>
      </c>
      <c r="F7">
        <v>2.8</v>
      </c>
      <c r="G7">
        <v>3.2</v>
      </c>
    </row>
    <row r="8" spans="1:7">
      <c r="A8" t="s">
        <v>425</v>
      </c>
      <c r="B8">
        <v>0.7</v>
      </c>
      <c r="C8">
        <v>0.4</v>
      </c>
      <c r="D8">
        <v>0.6</v>
      </c>
      <c r="E8">
        <v>0.7</v>
      </c>
      <c r="F8">
        <v>0.8</v>
      </c>
      <c r="G8">
        <v>0.9</v>
      </c>
    </row>
    <row r="9" spans="1:7">
      <c r="A9" t="s">
        <v>426</v>
      </c>
      <c r="B9">
        <v>0.3</v>
      </c>
      <c r="C9">
        <v>0.4</v>
      </c>
      <c r="D9">
        <v>0.5</v>
      </c>
      <c r="E9">
        <v>0.3</v>
      </c>
      <c r="F9">
        <v>0.2</v>
      </c>
      <c r="G9">
        <v>0.1</v>
      </c>
    </row>
    <row r="10" spans="1:7">
      <c r="A10" t="s">
        <v>427</v>
      </c>
      <c r="B10">
        <v>1.4</v>
      </c>
      <c r="C10">
        <v>0.7</v>
      </c>
      <c r="D10">
        <v>1</v>
      </c>
      <c r="E10">
        <v>1.4</v>
      </c>
      <c r="F10">
        <v>1.7</v>
      </c>
      <c r="G10">
        <v>2.1</v>
      </c>
    </row>
    <row r="11" spans="1:7">
      <c r="A11" t="s">
        <v>428</v>
      </c>
      <c r="B11">
        <v>1.9</v>
      </c>
      <c r="C11">
        <v>1</v>
      </c>
      <c r="D11">
        <v>1.5</v>
      </c>
      <c r="E11">
        <v>1.9</v>
      </c>
      <c r="F11">
        <v>2.4</v>
      </c>
      <c r="G11">
        <v>2.9</v>
      </c>
    </row>
    <row r="12" spans="1:7">
      <c r="A12" t="s">
        <v>429</v>
      </c>
    </row>
    <row r="13" spans="1:7">
      <c r="A13" t="s">
        <v>430</v>
      </c>
      <c r="B13">
        <v>53</v>
      </c>
      <c r="C13">
        <v>37</v>
      </c>
      <c r="D13">
        <v>47</v>
      </c>
      <c r="E13">
        <v>55</v>
      </c>
      <c r="F13">
        <v>62</v>
      </c>
      <c r="G13">
        <v>65</v>
      </c>
    </row>
    <row r="14" spans="1:7">
      <c r="A14" t="s">
        <v>431</v>
      </c>
      <c r="B14">
        <v>47</v>
      </c>
      <c r="C14">
        <v>63</v>
      </c>
      <c r="D14">
        <v>53</v>
      </c>
      <c r="E14">
        <v>45</v>
      </c>
      <c r="F14">
        <v>38</v>
      </c>
      <c r="G14">
        <v>35</v>
      </c>
    </row>
    <row r="15" spans="1:7">
      <c r="A15" t="s">
        <v>432</v>
      </c>
      <c r="B15">
        <v>65</v>
      </c>
      <c r="C15">
        <v>43</v>
      </c>
      <c r="D15">
        <v>57</v>
      </c>
      <c r="E15">
        <v>62</v>
      </c>
      <c r="F15">
        <v>75</v>
      </c>
      <c r="G15">
        <v>88</v>
      </c>
    </row>
    <row r="16" spans="1:7">
      <c r="A16" t="s">
        <v>433</v>
      </c>
      <c r="B16">
        <v>39</v>
      </c>
      <c r="C16">
        <v>10</v>
      </c>
      <c r="D16">
        <v>21</v>
      </c>
      <c r="E16">
        <v>36</v>
      </c>
      <c r="F16">
        <v>55</v>
      </c>
      <c r="G16">
        <v>72</v>
      </c>
    </row>
    <row r="17" spans="1:7">
      <c r="A17" t="s">
        <v>434</v>
      </c>
      <c r="B17">
        <v>26</v>
      </c>
      <c r="C17">
        <v>32</v>
      </c>
      <c r="D17">
        <v>36</v>
      </c>
      <c r="E17">
        <v>25</v>
      </c>
      <c r="F17">
        <v>19</v>
      </c>
      <c r="G17">
        <v>16</v>
      </c>
    </row>
    <row r="18" spans="1:7">
      <c r="A18" t="s">
        <v>435</v>
      </c>
      <c r="B18">
        <v>35</v>
      </c>
      <c r="C18">
        <v>57</v>
      </c>
      <c r="D18">
        <v>43</v>
      </c>
      <c r="E18">
        <v>38</v>
      </c>
      <c r="F18">
        <v>25</v>
      </c>
      <c r="G18">
        <v>12</v>
      </c>
    </row>
    <row r="19" spans="1:7">
      <c r="A19" t="s">
        <v>436</v>
      </c>
      <c r="B19">
        <v>12</v>
      </c>
      <c r="C19">
        <v>17</v>
      </c>
      <c r="D19">
        <v>13</v>
      </c>
      <c r="E19">
        <v>12</v>
      </c>
      <c r="F19">
        <v>10</v>
      </c>
      <c r="G19">
        <v>7</v>
      </c>
    </row>
    <row r="20" spans="1:7">
      <c r="A20" t="s">
        <v>437</v>
      </c>
      <c r="B20">
        <v>88</v>
      </c>
      <c r="C20">
        <v>83</v>
      </c>
      <c r="D20">
        <v>87</v>
      </c>
      <c r="E20">
        <v>88</v>
      </c>
      <c r="F20">
        <v>90</v>
      </c>
      <c r="G20">
        <v>93</v>
      </c>
    </row>
    <row r="21" spans="1:7">
      <c r="A21" t="s">
        <v>438</v>
      </c>
      <c r="B21">
        <v>6</v>
      </c>
      <c r="C21">
        <v>14</v>
      </c>
      <c r="D21">
        <v>10</v>
      </c>
      <c r="E21">
        <v>5</v>
      </c>
      <c r="F21">
        <v>2</v>
      </c>
      <c r="G21">
        <v>1</v>
      </c>
    </row>
    <row r="22" spans="1:7">
      <c r="A22" t="s">
        <v>439</v>
      </c>
      <c r="B22">
        <v>39</v>
      </c>
      <c r="C22">
        <v>47</v>
      </c>
      <c r="D22">
        <v>49</v>
      </c>
      <c r="E22">
        <v>41</v>
      </c>
      <c r="F22">
        <v>35</v>
      </c>
      <c r="G22">
        <v>20</v>
      </c>
    </row>
    <row r="23" spans="1:7">
      <c r="A23" t="s">
        <v>440</v>
      </c>
      <c r="B23">
        <v>55</v>
      </c>
      <c r="C23">
        <v>39</v>
      </c>
      <c r="D23">
        <v>40</v>
      </c>
      <c r="E23">
        <v>54</v>
      </c>
      <c r="F23">
        <v>63</v>
      </c>
      <c r="G23">
        <v>78</v>
      </c>
    </row>
    <row r="24" spans="1:7">
      <c r="A24" t="s">
        <v>441</v>
      </c>
      <c r="B24" t="s">
        <v>373</v>
      </c>
      <c r="C24">
        <v>1</v>
      </c>
      <c r="D24" t="s">
        <v>373</v>
      </c>
      <c r="E24" t="s">
        <v>373</v>
      </c>
      <c r="F24" t="s">
        <v>373</v>
      </c>
      <c r="G24" t="s">
        <v>373</v>
      </c>
    </row>
    <row r="25" spans="1:7">
      <c r="A25" t="s">
        <v>442</v>
      </c>
      <c r="B25">
        <v>88</v>
      </c>
      <c r="C25">
        <v>66</v>
      </c>
      <c r="D25">
        <v>86</v>
      </c>
      <c r="E25">
        <v>94</v>
      </c>
      <c r="F25">
        <v>97</v>
      </c>
      <c r="G25">
        <v>98</v>
      </c>
    </row>
    <row r="26" spans="1:7">
      <c r="A26" t="s">
        <v>443</v>
      </c>
      <c r="B26" s="2">
        <v>3228865</v>
      </c>
      <c r="C26">
        <v>8.9</v>
      </c>
      <c r="D26">
        <v>13.2</v>
      </c>
      <c r="E26">
        <v>17.2</v>
      </c>
      <c r="F26">
        <v>23.2</v>
      </c>
      <c r="G26">
        <v>37.5</v>
      </c>
    </row>
    <row r="27" spans="1:7">
      <c r="A27" t="s">
        <v>444</v>
      </c>
      <c r="B27" s="1">
        <v>415363</v>
      </c>
      <c r="C27">
        <v>9.8000000000000007</v>
      </c>
      <c r="D27">
        <v>15.3</v>
      </c>
      <c r="E27">
        <v>19</v>
      </c>
      <c r="F27">
        <v>23.7</v>
      </c>
      <c r="G27">
        <v>32.1</v>
      </c>
    </row>
    <row r="28" spans="1:7">
      <c r="A28" t="s">
        <v>445</v>
      </c>
      <c r="B28" s="1">
        <v>239952</v>
      </c>
      <c r="C28">
        <v>11.6</v>
      </c>
      <c r="D28">
        <v>17.5</v>
      </c>
      <c r="E28">
        <v>19.5</v>
      </c>
      <c r="F28">
        <v>22.8</v>
      </c>
      <c r="G28">
        <v>28.6</v>
      </c>
    </row>
    <row r="29" spans="1:7">
      <c r="A29" t="s">
        <v>446</v>
      </c>
      <c r="B29" s="1">
        <v>36047</v>
      </c>
      <c r="C29">
        <v>11.4</v>
      </c>
      <c r="D29">
        <v>17.600000000000001</v>
      </c>
      <c r="E29">
        <v>19.8</v>
      </c>
      <c r="F29">
        <v>22.3</v>
      </c>
      <c r="G29">
        <v>28.9</v>
      </c>
    </row>
    <row r="30" spans="1:7">
      <c r="A30" t="s">
        <v>447</v>
      </c>
      <c r="B30" s="1">
        <v>12370</v>
      </c>
      <c r="C30">
        <v>11.8</v>
      </c>
      <c r="D30">
        <v>19.2</v>
      </c>
      <c r="E30">
        <v>20.2</v>
      </c>
      <c r="F30">
        <v>22.3</v>
      </c>
      <c r="G30">
        <v>26.4</v>
      </c>
    </row>
    <row r="31" spans="1:7">
      <c r="A31" t="s">
        <v>448</v>
      </c>
      <c r="B31" s="1">
        <v>23677</v>
      </c>
      <c r="C31">
        <v>11.1</v>
      </c>
      <c r="D31">
        <v>16.8</v>
      </c>
      <c r="E31">
        <v>19.600000000000001</v>
      </c>
      <c r="F31">
        <v>22.4</v>
      </c>
      <c r="G31">
        <v>30.1</v>
      </c>
    </row>
    <row r="32" spans="1:7">
      <c r="A32" t="s">
        <v>449</v>
      </c>
      <c r="B32" s="1">
        <v>62099</v>
      </c>
      <c r="C32">
        <v>12</v>
      </c>
      <c r="D32">
        <v>18.5</v>
      </c>
      <c r="E32">
        <v>20.3</v>
      </c>
      <c r="F32">
        <v>22.2</v>
      </c>
      <c r="G32">
        <v>27</v>
      </c>
    </row>
    <row r="33" spans="1:7">
      <c r="A33" t="s">
        <v>450</v>
      </c>
      <c r="B33" s="1">
        <v>18503</v>
      </c>
      <c r="C33">
        <v>11.6</v>
      </c>
      <c r="D33">
        <v>18.600000000000001</v>
      </c>
      <c r="E33">
        <v>20.8</v>
      </c>
      <c r="F33">
        <v>21.9</v>
      </c>
      <c r="G33">
        <v>27.1</v>
      </c>
    </row>
    <row r="34" spans="1:7">
      <c r="A34" t="s">
        <v>451</v>
      </c>
      <c r="B34" s="1">
        <v>12966</v>
      </c>
      <c r="C34">
        <v>13.4</v>
      </c>
      <c r="D34">
        <v>20.2</v>
      </c>
      <c r="E34">
        <v>20.2</v>
      </c>
      <c r="F34">
        <v>22.3</v>
      </c>
      <c r="G34">
        <v>23.9</v>
      </c>
    </row>
    <row r="35" spans="1:7">
      <c r="A35" t="s">
        <v>452</v>
      </c>
      <c r="B35" s="1">
        <v>7929</v>
      </c>
      <c r="C35">
        <v>12.4</v>
      </c>
      <c r="D35">
        <v>17.899999999999999</v>
      </c>
      <c r="E35">
        <v>21</v>
      </c>
      <c r="F35">
        <v>23.2</v>
      </c>
      <c r="G35">
        <v>25.5</v>
      </c>
    </row>
    <row r="36" spans="1:7">
      <c r="A36" t="s">
        <v>453</v>
      </c>
      <c r="B36" s="1">
        <v>11368</v>
      </c>
      <c r="C36">
        <v>11.9</v>
      </c>
      <c r="D36">
        <v>17.899999999999999</v>
      </c>
      <c r="E36">
        <v>20.399999999999999</v>
      </c>
      <c r="F36">
        <v>22</v>
      </c>
      <c r="G36">
        <v>27.9</v>
      </c>
    </row>
    <row r="37" spans="1:7">
      <c r="A37" t="s">
        <v>454</v>
      </c>
      <c r="B37" s="1">
        <v>8628</v>
      </c>
      <c r="C37">
        <v>10.1</v>
      </c>
      <c r="D37">
        <v>16.7</v>
      </c>
      <c r="E37">
        <v>18.100000000000001</v>
      </c>
      <c r="F37">
        <v>22.5</v>
      </c>
      <c r="G37">
        <v>32.799999999999997</v>
      </c>
    </row>
    <row r="38" spans="1:7">
      <c r="A38" t="s">
        <v>455</v>
      </c>
      <c r="B38" s="1">
        <v>2706</v>
      </c>
      <c r="C38">
        <v>14.5</v>
      </c>
      <c r="D38">
        <v>19.5</v>
      </c>
      <c r="E38">
        <v>23.5</v>
      </c>
      <c r="F38">
        <v>19.7</v>
      </c>
      <c r="G38">
        <v>22.8</v>
      </c>
    </row>
    <row r="39" spans="1:7">
      <c r="A39" t="s">
        <v>456</v>
      </c>
      <c r="B39" s="1">
        <v>25795</v>
      </c>
      <c r="C39">
        <v>11.6</v>
      </c>
      <c r="D39">
        <v>17.100000000000001</v>
      </c>
      <c r="E39">
        <v>20.3</v>
      </c>
      <c r="F39">
        <v>23.1</v>
      </c>
      <c r="G39">
        <v>28</v>
      </c>
    </row>
    <row r="40" spans="1:7">
      <c r="A40" t="s">
        <v>457</v>
      </c>
      <c r="B40" s="1">
        <v>10490</v>
      </c>
      <c r="C40">
        <v>13.3</v>
      </c>
      <c r="D40">
        <v>18</v>
      </c>
      <c r="E40">
        <v>20.5</v>
      </c>
      <c r="F40">
        <v>21.9</v>
      </c>
      <c r="G40">
        <v>26.3</v>
      </c>
    </row>
    <row r="41" spans="1:7">
      <c r="A41" t="s">
        <v>458</v>
      </c>
      <c r="B41" s="1">
        <v>15305</v>
      </c>
      <c r="C41">
        <v>10.4</v>
      </c>
      <c r="D41">
        <v>16.5</v>
      </c>
      <c r="E41">
        <v>20.100000000000001</v>
      </c>
      <c r="F41">
        <v>24</v>
      </c>
      <c r="G41">
        <v>29.1</v>
      </c>
    </row>
    <row r="42" spans="1:7">
      <c r="A42" t="s">
        <v>459</v>
      </c>
      <c r="B42" s="1">
        <v>41312</v>
      </c>
      <c r="C42">
        <v>12</v>
      </c>
      <c r="D42">
        <v>18.3</v>
      </c>
      <c r="E42">
        <v>18.899999999999999</v>
      </c>
      <c r="F42">
        <v>21.7</v>
      </c>
      <c r="G42">
        <v>29.1</v>
      </c>
    </row>
    <row r="43" spans="1:7">
      <c r="A43" t="s">
        <v>460</v>
      </c>
      <c r="B43" s="1">
        <v>12887</v>
      </c>
      <c r="C43">
        <v>12</v>
      </c>
      <c r="D43">
        <v>19.3</v>
      </c>
      <c r="E43">
        <v>18.3</v>
      </c>
      <c r="F43">
        <v>21.1</v>
      </c>
      <c r="G43">
        <v>29.4</v>
      </c>
    </row>
    <row r="44" spans="1:7">
      <c r="A44" t="s">
        <v>461</v>
      </c>
      <c r="B44" s="1">
        <v>12634</v>
      </c>
      <c r="C44">
        <v>11.7</v>
      </c>
      <c r="D44">
        <v>18.2</v>
      </c>
      <c r="E44">
        <v>18.600000000000001</v>
      </c>
      <c r="F44">
        <v>21.6</v>
      </c>
      <c r="G44">
        <v>29.9</v>
      </c>
    </row>
    <row r="45" spans="1:7">
      <c r="A45" t="s">
        <v>462</v>
      </c>
      <c r="B45" s="1">
        <v>9157</v>
      </c>
      <c r="C45">
        <v>12.7</v>
      </c>
      <c r="D45">
        <v>16.8</v>
      </c>
      <c r="E45">
        <v>19.3</v>
      </c>
      <c r="F45">
        <v>22</v>
      </c>
      <c r="G45">
        <v>29.3</v>
      </c>
    </row>
    <row r="46" spans="1:7">
      <c r="A46" t="s">
        <v>463</v>
      </c>
      <c r="B46" s="1">
        <v>6634</v>
      </c>
      <c r="C46">
        <v>11.5</v>
      </c>
      <c r="D46">
        <v>18.7</v>
      </c>
      <c r="E46">
        <v>20.2</v>
      </c>
      <c r="F46">
        <v>22.9</v>
      </c>
      <c r="G46">
        <v>26.7</v>
      </c>
    </row>
    <row r="47" spans="1:7">
      <c r="A47" t="s">
        <v>464</v>
      </c>
      <c r="B47" s="2">
        <v>74699</v>
      </c>
      <c r="C47">
        <v>11</v>
      </c>
      <c r="D47">
        <v>16.399999999999999</v>
      </c>
      <c r="E47">
        <v>18.8</v>
      </c>
      <c r="F47">
        <v>23.9</v>
      </c>
      <c r="G47">
        <v>29.9</v>
      </c>
    </row>
    <row r="48" spans="1:7">
      <c r="A48" t="s">
        <v>465</v>
      </c>
      <c r="B48" s="1">
        <v>9480</v>
      </c>
      <c r="C48">
        <v>10.5</v>
      </c>
      <c r="D48">
        <v>16.7</v>
      </c>
      <c r="E48">
        <v>17.8</v>
      </c>
      <c r="F48">
        <v>23.8</v>
      </c>
      <c r="G48">
        <v>31.2</v>
      </c>
    </row>
    <row r="49" spans="1:7">
      <c r="A49" t="s">
        <v>466</v>
      </c>
      <c r="B49" s="1">
        <v>6498</v>
      </c>
      <c r="C49">
        <v>12.5</v>
      </c>
      <c r="D49">
        <v>19.5</v>
      </c>
      <c r="E49">
        <v>20</v>
      </c>
      <c r="F49">
        <v>22.2</v>
      </c>
      <c r="G49">
        <v>25.9</v>
      </c>
    </row>
    <row r="50" spans="1:7">
      <c r="A50" t="s">
        <v>467</v>
      </c>
      <c r="B50" s="1">
        <v>34968</v>
      </c>
      <c r="C50">
        <v>10.4</v>
      </c>
      <c r="D50">
        <v>15.8</v>
      </c>
      <c r="E50">
        <v>18.399999999999999</v>
      </c>
      <c r="F50">
        <v>24.3</v>
      </c>
      <c r="G50">
        <v>31.1</v>
      </c>
    </row>
    <row r="51" spans="1:7">
      <c r="A51" t="s">
        <v>468</v>
      </c>
      <c r="B51" s="1">
        <v>20166</v>
      </c>
      <c r="C51">
        <v>11.7</v>
      </c>
      <c r="D51">
        <v>17.2</v>
      </c>
      <c r="E51">
        <v>20.3</v>
      </c>
      <c r="F51">
        <v>23.9</v>
      </c>
      <c r="G51">
        <v>26.9</v>
      </c>
    </row>
    <row r="52" spans="1:7">
      <c r="A52" t="s">
        <v>469</v>
      </c>
    </row>
    <row r="53" spans="1:7">
      <c r="A53" t="s">
        <v>470</v>
      </c>
      <c r="B53" s="1">
        <v>3587</v>
      </c>
      <c r="C53">
        <v>11.5</v>
      </c>
      <c r="D53">
        <v>12</v>
      </c>
      <c r="E53">
        <v>14.6</v>
      </c>
      <c r="F53">
        <v>23.8</v>
      </c>
      <c r="G53">
        <v>38.1</v>
      </c>
    </row>
    <row r="54" spans="1:7">
      <c r="A54" t="s">
        <v>471</v>
      </c>
      <c r="B54" s="1">
        <v>175411</v>
      </c>
      <c r="C54">
        <v>7.4</v>
      </c>
      <c r="D54">
        <v>12.4</v>
      </c>
      <c r="E54">
        <v>18.399999999999999</v>
      </c>
      <c r="F54">
        <v>25.1</v>
      </c>
      <c r="G54">
        <v>36.799999999999997</v>
      </c>
    </row>
    <row r="55" spans="1:7">
      <c r="A55" t="s">
        <v>472</v>
      </c>
      <c r="B55" s="1">
        <v>32327</v>
      </c>
      <c r="C55">
        <v>9.8000000000000007</v>
      </c>
      <c r="D55">
        <v>11.7</v>
      </c>
      <c r="E55">
        <v>17.3</v>
      </c>
      <c r="F55">
        <v>24.2</v>
      </c>
      <c r="G55">
        <v>37</v>
      </c>
    </row>
    <row r="56" spans="1:7">
      <c r="A56" t="s">
        <v>473</v>
      </c>
      <c r="B56" s="1">
        <v>1014172</v>
      </c>
      <c r="C56">
        <v>10.4</v>
      </c>
      <c r="D56">
        <v>13.6</v>
      </c>
      <c r="E56">
        <v>17.3</v>
      </c>
      <c r="F56">
        <v>22.6</v>
      </c>
      <c r="G56">
        <v>36.200000000000003</v>
      </c>
    </row>
    <row r="57" spans="1:7">
      <c r="A57" t="s">
        <v>474</v>
      </c>
      <c r="B57" s="1">
        <v>581104</v>
      </c>
      <c r="C57">
        <v>10.5</v>
      </c>
      <c r="D57">
        <v>13.2</v>
      </c>
      <c r="E57">
        <v>17.600000000000001</v>
      </c>
      <c r="F57">
        <v>22.2</v>
      </c>
      <c r="G57">
        <v>36.5</v>
      </c>
    </row>
    <row r="58" spans="1:7">
      <c r="A58" t="s">
        <v>475</v>
      </c>
      <c r="B58" s="1">
        <v>374587</v>
      </c>
      <c r="C58">
        <v>6.4</v>
      </c>
      <c r="D58">
        <v>9.3000000000000007</v>
      </c>
      <c r="E58">
        <v>15</v>
      </c>
      <c r="F58">
        <v>23.7</v>
      </c>
      <c r="G58">
        <v>45.6</v>
      </c>
    </row>
    <row r="59" spans="1:7">
      <c r="A59" t="s">
        <v>476</v>
      </c>
      <c r="B59" s="1">
        <v>217700</v>
      </c>
      <c r="C59">
        <v>3.9</v>
      </c>
      <c r="D59">
        <v>6.1</v>
      </c>
      <c r="E59">
        <v>14</v>
      </c>
      <c r="F59">
        <v>25.5</v>
      </c>
      <c r="G59">
        <v>50.4</v>
      </c>
    </row>
    <row r="60" spans="1:7">
      <c r="A60" t="s">
        <v>477</v>
      </c>
      <c r="B60" s="1">
        <v>88314</v>
      </c>
      <c r="C60">
        <v>9.4</v>
      </c>
      <c r="D60">
        <v>12.8</v>
      </c>
      <c r="E60">
        <v>15.7</v>
      </c>
      <c r="F60">
        <v>20.9</v>
      </c>
      <c r="G60">
        <v>41.1</v>
      </c>
    </row>
    <row r="61" spans="1:7">
      <c r="A61" t="s">
        <v>478</v>
      </c>
    </row>
    <row r="62" spans="1:7">
      <c r="A62" t="s">
        <v>479</v>
      </c>
      <c r="B62" s="1">
        <v>68573</v>
      </c>
      <c r="C62">
        <v>10.199999999999999</v>
      </c>
      <c r="D62">
        <v>15.3</v>
      </c>
      <c r="E62">
        <v>17.100000000000001</v>
      </c>
      <c r="F62">
        <v>21.6</v>
      </c>
      <c r="G62">
        <v>35.799999999999997</v>
      </c>
    </row>
    <row r="63" spans="1:7">
      <c r="A63" t="s">
        <v>480</v>
      </c>
      <c r="B63" s="1">
        <v>167975</v>
      </c>
      <c r="C63">
        <v>19.7</v>
      </c>
      <c r="D63">
        <v>22.8</v>
      </c>
      <c r="E63">
        <v>24.5</v>
      </c>
      <c r="F63">
        <v>19.7</v>
      </c>
      <c r="G63">
        <v>13.3</v>
      </c>
    </row>
    <row r="64" spans="1:7">
      <c r="A64" t="s">
        <v>481</v>
      </c>
      <c r="B64" s="1">
        <v>38542</v>
      </c>
      <c r="C64">
        <v>9.9</v>
      </c>
      <c r="D64">
        <v>9.1999999999999993</v>
      </c>
      <c r="E64">
        <v>12.2</v>
      </c>
      <c r="F64">
        <v>18.8</v>
      </c>
      <c r="G64">
        <v>50</v>
      </c>
    </row>
    <row r="65" spans="1:7">
      <c r="A65" t="s">
        <v>482</v>
      </c>
      <c r="B65" s="1">
        <v>202589</v>
      </c>
      <c r="C65">
        <v>13.1</v>
      </c>
      <c r="D65">
        <v>17</v>
      </c>
      <c r="E65">
        <v>19.3</v>
      </c>
      <c r="F65">
        <v>22.2</v>
      </c>
      <c r="G65">
        <v>28.4</v>
      </c>
    </row>
    <row r="66" spans="1:7">
      <c r="A66" t="s">
        <v>483</v>
      </c>
      <c r="B66" s="1">
        <v>24804</v>
      </c>
      <c r="C66">
        <v>12.3</v>
      </c>
      <c r="D66">
        <v>16.7</v>
      </c>
      <c r="E66">
        <v>18.8</v>
      </c>
      <c r="F66">
        <v>22.4</v>
      </c>
      <c r="G66">
        <v>29.7</v>
      </c>
    </row>
    <row r="67" spans="1:7">
      <c r="A67" t="s">
        <v>484</v>
      </c>
      <c r="B67" s="1">
        <v>73098</v>
      </c>
      <c r="C67">
        <v>13.8</v>
      </c>
      <c r="D67">
        <v>18.2</v>
      </c>
      <c r="E67">
        <v>19.899999999999999</v>
      </c>
      <c r="F67">
        <v>21.9</v>
      </c>
      <c r="G67">
        <v>26.3</v>
      </c>
    </row>
    <row r="68" spans="1:7">
      <c r="A68" t="s">
        <v>485</v>
      </c>
      <c r="B68" s="1">
        <v>7778</v>
      </c>
      <c r="C68">
        <v>17.600000000000001</v>
      </c>
      <c r="D68">
        <v>19.2</v>
      </c>
      <c r="E68">
        <v>17.899999999999999</v>
      </c>
      <c r="F68">
        <v>20</v>
      </c>
      <c r="G68">
        <v>25.3</v>
      </c>
    </row>
    <row r="69" spans="1:7">
      <c r="A69" t="s">
        <v>486</v>
      </c>
      <c r="B69" s="1">
        <v>72493</v>
      </c>
      <c r="C69">
        <v>12.9</v>
      </c>
      <c r="D69">
        <v>15.8</v>
      </c>
      <c r="E69">
        <v>19.3</v>
      </c>
      <c r="F69">
        <v>22.6</v>
      </c>
      <c r="G69">
        <v>29.4</v>
      </c>
    </row>
    <row r="70" spans="1:7">
      <c r="A70" t="s">
        <v>487</v>
      </c>
      <c r="B70" s="1">
        <v>24417</v>
      </c>
      <c r="C70">
        <v>11.2</v>
      </c>
      <c r="D70">
        <v>16.399999999999999</v>
      </c>
      <c r="E70">
        <v>18.5</v>
      </c>
      <c r="F70">
        <v>22.8</v>
      </c>
      <c r="G70">
        <v>31.2</v>
      </c>
    </row>
    <row r="71" spans="1:7">
      <c r="A71" t="s">
        <v>488</v>
      </c>
      <c r="B71" s="1">
        <v>57609</v>
      </c>
      <c r="C71">
        <v>7.6</v>
      </c>
      <c r="D71">
        <v>11.4</v>
      </c>
      <c r="E71">
        <v>12</v>
      </c>
      <c r="F71">
        <v>21.4</v>
      </c>
      <c r="G71">
        <v>47.6</v>
      </c>
    </row>
    <row r="72" spans="1:7">
      <c r="A72" t="s">
        <v>489</v>
      </c>
      <c r="B72" s="1">
        <v>27525</v>
      </c>
      <c r="C72">
        <v>5.9</v>
      </c>
      <c r="D72">
        <v>11.3</v>
      </c>
      <c r="E72">
        <v>10.199999999999999</v>
      </c>
      <c r="F72">
        <v>23.9</v>
      </c>
      <c r="G72">
        <v>48.6</v>
      </c>
    </row>
    <row r="73" spans="1:7">
      <c r="A73" t="s">
        <v>490</v>
      </c>
      <c r="B73" s="1">
        <v>30084</v>
      </c>
      <c r="C73">
        <v>9.1999999999999993</v>
      </c>
      <c r="D73">
        <v>11.4</v>
      </c>
      <c r="E73">
        <v>13.6</v>
      </c>
      <c r="F73">
        <v>19.100000000000001</v>
      </c>
      <c r="G73">
        <v>46.7</v>
      </c>
    </row>
    <row r="74" spans="1:7">
      <c r="A74" t="s">
        <v>491</v>
      </c>
      <c r="B74" s="1">
        <v>41471</v>
      </c>
      <c r="C74">
        <v>9.1</v>
      </c>
      <c r="D74">
        <v>14.2</v>
      </c>
      <c r="E74">
        <v>17.399999999999999</v>
      </c>
      <c r="F74">
        <v>24.3</v>
      </c>
      <c r="G74">
        <v>34.9</v>
      </c>
    </row>
    <row r="75" spans="1:7">
      <c r="A75" t="s">
        <v>492</v>
      </c>
      <c r="B75" s="1">
        <v>11111</v>
      </c>
      <c r="C75">
        <v>10</v>
      </c>
      <c r="D75">
        <v>16.100000000000001</v>
      </c>
      <c r="E75">
        <v>18.100000000000001</v>
      </c>
      <c r="F75">
        <v>22.3</v>
      </c>
      <c r="G75">
        <v>33.5</v>
      </c>
    </row>
    <row r="76" spans="1:7">
      <c r="A76" t="s">
        <v>493</v>
      </c>
      <c r="B76" s="1">
        <v>19578</v>
      </c>
      <c r="C76">
        <v>7.9</v>
      </c>
      <c r="D76">
        <v>13.9</v>
      </c>
      <c r="E76">
        <v>17.899999999999999</v>
      </c>
      <c r="F76">
        <v>25.8</v>
      </c>
      <c r="G76">
        <v>34.6</v>
      </c>
    </row>
    <row r="77" spans="1:7">
      <c r="A77" t="s">
        <v>494</v>
      </c>
      <c r="B77" s="1">
        <v>10782</v>
      </c>
      <c r="C77">
        <v>10.4</v>
      </c>
      <c r="D77">
        <v>12.9</v>
      </c>
      <c r="E77">
        <v>16</v>
      </c>
      <c r="F77">
        <v>23.8</v>
      </c>
      <c r="G77">
        <v>36.9</v>
      </c>
    </row>
    <row r="78" spans="1:7">
      <c r="A78" t="s">
        <v>495</v>
      </c>
      <c r="B78" s="1">
        <v>131398</v>
      </c>
      <c r="C78">
        <v>7.5</v>
      </c>
      <c r="D78">
        <v>10.4</v>
      </c>
      <c r="E78">
        <v>15.6</v>
      </c>
      <c r="F78">
        <v>24.5</v>
      </c>
      <c r="G78">
        <v>41.9</v>
      </c>
    </row>
    <row r="79" spans="1:7">
      <c r="A79" t="s">
        <v>496</v>
      </c>
      <c r="B79" s="1">
        <v>8906</v>
      </c>
      <c r="C79">
        <v>7.4</v>
      </c>
      <c r="D79">
        <v>11.4</v>
      </c>
      <c r="E79">
        <v>19.600000000000001</v>
      </c>
      <c r="F79">
        <v>20.7</v>
      </c>
      <c r="G79">
        <v>40.9</v>
      </c>
    </row>
    <row r="80" spans="1:7">
      <c r="A80" t="s">
        <v>497</v>
      </c>
      <c r="B80" s="1">
        <v>33662</v>
      </c>
      <c r="C80">
        <v>7.2</v>
      </c>
      <c r="D80">
        <v>10</v>
      </c>
      <c r="E80">
        <v>14.1</v>
      </c>
      <c r="F80">
        <v>20.7</v>
      </c>
      <c r="G80">
        <v>47.9</v>
      </c>
    </row>
    <row r="81" spans="1:7">
      <c r="A81" t="s">
        <v>498</v>
      </c>
      <c r="B81" s="1">
        <v>3998</v>
      </c>
      <c r="C81">
        <v>5.9</v>
      </c>
      <c r="D81">
        <v>8.6999999999999993</v>
      </c>
      <c r="E81">
        <v>12.1</v>
      </c>
      <c r="F81">
        <v>27.4</v>
      </c>
      <c r="G81">
        <v>45.9</v>
      </c>
    </row>
    <row r="82" spans="1:7">
      <c r="A82" t="s">
        <v>499</v>
      </c>
      <c r="B82" s="1">
        <v>15707</v>
      </c>
      <c r="C82">
        <v>12</v>
      </c>
      <c r="D82">
        <v>11.9</v>
      </c>
      <c r="E82">
        <v>16.100000000000001</v>
      </c>
      <c r="F82">
        <v>22.6</v>
      </c>
      <c r="G82">
        <v>37.299999999999997</v>
      </c>
    </row>
    <row r="83" spans="1:7">
      <c r="A83" t="s">
        <v>500</v>
      </c>
    </row>
    <row r="84" spans="1:7">
      <c r="A84" t="s">
        <v>501</v>
      </c>
      <c r="B84" s="1">
        <v>7416</v>
      </c>
      <c r="C84">
        <v>7.7</v>
      </c>
      <c r="D84">
        <v>11.7</v>
      </c>
      <c r="E84">
        <v>16.100000000000001</v>
      </c>
      <c r="F84">
        <v>27.2</v>
      </c>
      <c r="G84">
        <v>37.299999999999997</v>
      </c>
    </row>
    <row r="85" spans="1:7">
      <c r="A85" t="s">
        <v>502</v>
      </c>
      <c r="B85" s="1">
        <v>61709</v>
      </c>
      <c r="C85">
        <v>6.7</v>
      </c>
      <c r="D85">
        <v>10</v>
      </c>
      <c r="E85">
        <v>15.9</v>
      </c>
      <c r="F85">
        <v>27.1</v>
      </c>
      <c r="G85">
        <v>40.200000000000003</v>
      </c>
    </row>
    <row r="86" spans="1:7">
      <c r="A86" t="s">
        <v>503</v>
      </c>
      <c r="B86" s="1">
        <v>155256</v>
      </c>
      <c r="C86">
        <v>8.4</v>
      </c>
      <c r="D86">
        <v>13</v>
      </c>
      <c r="E86">
        <v>16.100000000000001</v>
      </c>
      <c r="F86">
        <v>22.6</v>
      </c>
      <c r="G86">
        <v>40</v>
      </c>
    </row>
    <row r="87" spans="1:7">
      <c r="A87" t="s">
        <v>504</v>
      </c>
      <c r="B87" s="1">
        <v>37405</v>
      </c>
      <c r="C87">
        <v>7.1</v>
      </c>
      <c r="D87">
        <v>13.7</v>
      </c>
      <c r="E87">
        <v>15</v>
      </c>
      <c r="F87">
        <v>21.7</v>
      </c>
      <c r="G87">
        <v>42.4</v>
      </c>
    </row>
    <row r="88" spans="1:7">
      <c r="A88" t="s">
        <v>505</v>
      </c>
      <c r="B88" s="1">
        <v>29464</v>
      </c>
      <c r="C88">
        <v>7</v>
      </c>
      <c r="D88">
        <v>13.2</v>
      </c>
      <c r="E88">
        <v>14.8</v>
      </c>
      <c r="F88">
        <v>21.8</v>
      </c>
      <c r="G88">
        <v>43.3</v>
      </c>
    </row>
    <row r="89" spans="1:7">
      <c r="A89" t="s">
        <v>506</v>
      </c>
      <c r="B89" s="1">
        <v>7941</v>
      </c>
      <c r="C89">
        <v>7.5</v>
      </c>
      <c r="D89">
        <v>15.7</v>
      </c>
      <c r="E89">
        <v>16.100000000000001</v>
      </c>
      <c r="F89">
        <v>21.5</v>
      </c>
      <c r="G89">
        <v>39.299999999999997</v>
      </c>
    </row>
    <row r="90" spans="1:7">
      <c r="A90" t="s">
        <v>507</v>
      </c>
      <c r="B90" s="1">
        <v>59041</v>
      </c>
      <c r="C90">
        <v>7.8</v>
      </c>
      <c r="D90">
        <v>11.7</v>
      </c>
      <c r="E90">
        <v>16.399999999999999</v>
      </c>
      <c r="F90">
        <v>23.6</v>
      </c>
      <c r="G90">
        <v>40.5</v>
      </c>
    </row>
    <row r="91" spans="1:7">
      <c r="A91" t="s">
        <v>508</v>
      </c>
      <c r="B91" s="1">
        <v>48969</v>
      </c>
      <c r="C91">
        <v>7.8</v>
      </c>
      <c r="D91">
        <v>11.4</v>
      </c>
      <c r="E91">
        <v>16.600000000000001</v>
      </c>
      <c r="F91">
        <v>24</v>
      </c>
      <c r="G91">
        <v>40.200000000000003</v>
      </c>
    </row>
    <row r="92" spans="1:7">
      <c r="A92" t="s">
        <v>509</v>
      </c>
      <c r="B92" s="1">
        <v>10073</v>
      </c>
      <c r="C92">
        <v>7.3</v>
      </c>
      <c r="D92">
        <v>13.5</v>
      </c>
      <c r="E92">
        <v>15.7</v>
      </c>
      <c r="F92">
        <v>21.8</v>
      </c>
      <c r="G92">
        <v>41.7</v>
      </c>
    </row>
    <row r="93" spans="1:7">
      <c r="A93" t="s">
        <v>510</v>
      </c>
      <c r="B93" s="1">
        <v>7219</v>
      </c>
      <c r="C93">
        <v>10.7</v>
      </c>
      <c r="D93">
        <v>14.6</v>
      </c>
      <c r="E93">
        <v>17.100000000000001</v>
      </c>
      <c r="F93">
        <v>25.3</v>
      </c>
      <c r="G93">
        <v>32.299999999999997</v>
      </c>
    </row>
    <row r="94" spans="1:7">
      <c r="A94" t="s">
        <v>511</v>
      </c>
      <c r="B94" s="1">
        <v>28388</v>
      </c>
      <c r="C94">
        <v>10.6</v>
      </c>
      <c r="D94">
        <v>15.5</v>
      </c>
      <c r="E94">
        <v>18.399999999999999</v>
      </c>
      <c r="F94">
        <v>23.2</v>
      </c>
      <c r="G94">
        <v>32.4</v>
      </c>
    </row>
    <row r="95" spans="1:7">
      <c r="A95" t="s">
        <v>512</v>
      </c>
      <c r="B95" s="1">
        <v>23203</v>
      </c>
      <c r="C95">
        <v>8.9</v>
      </c>
      <c r="D95">
        <v>11.2</v>
      </c>
      <c r="E95">
        <v>13.9</v>
      </c>
      <c r="F95">
        <v>19.600000000000001</v>
      </c>
      <c r="G95">
        <v>46.3</v>
      </c>
    </row>
    <row r="96" spans="1:7">
      <c r="A96" t="s">
        <v>513</v>
      </c>
      <c r="B96" s="1">
        <v>616023</v>
      </c>
      <c r="C96">
        <v>8.5</v>
      </c>
      <c r="D96">
        <v>13.3</v>
      </c>
      <c r="E96">
        <v>18.600000000000001</v>
      </c>
      <c r="F96">
        <v>24.4</v>
      </c>
      <c r="G96">
        <v>35.299999999999997</v>
      </c>
    </row>
    <row r="97" spans="1:7">
      <c r="A97" t="s">
        <v>514</v>
      </c>
      <c r="B97" s="1">
        <v>282286</v>
      </c>
      <c r="C97">
        <v>8.3000000000000007</v>
      </c>
      <c r="D97">
        <v>13.3</v>
      </c>
      <c r="E97">
        <v>18.7</v>
      </c>
      <c r="F97">
        <v>24.9</v>
      </c>
      <c r="G97">
        <v>34.799999999999997</v>
      </c>
    </row>
    <row r="98" spans="1:7">
      <c r="A98" t="s">
        <v>515</v>
      </c>
      <c r="B98" s="1">
        <v>131277</v>
      </c>
      <c r="C98">
        <v>5.5</v>
      </c>
      <c r="D98">
        <v>9.8000000000000007</v>
      </c>
      <c r="E98">
        <v>18.8</v>
      </c>
      <c r="F98">
        <v>24</v>
      </c>
      <c r="G98">
        <v>42</v>
      </c>
    </row>
    <row r="99" spans="1:7">
      <c r="A99" t="s">
        <v>516</v>
      </c>
      <c r="B99" s="1">
        <v>146947</v>
      </c>
      <c r="C99">
        <v>11</v>
      </c>
      <c r="D99">
        <v>16.5</v>
      </c>
      <c r="E99">
        <v>19.100000000000001</v>
      </c>
      <c r="F99">
        <v>25.3</v>
      </c>
      <c r="G99">
        <v>28</v>
      </c>
    </row>
    <row r="100" spans="1:7">
      <c r="A100" t="s">
        <v>517</v>
      </c>
      <c r="B100" s="1">
        <v>4063</v>
      </c>
      <c r="C100" t="s">
        <v>572</v>
      </c>
      <c r="D100" t="s">
        <v>573</v>
      </c>
      <c r="E100" t="s">
        <v>574</v>
      </c>
      <c r="F100">
        <v>40.6</v>
      </c>
      <c r="G100">
        <v>48</v>
      </c>
    </row>
    <row r="101" spans="1:7">
      <c r="A101" t="s">
        <v>521</v>
      </c>
      <c r="B101" s="1">
        <v>107184</v>
      </c>
      <c r="C101">
        <v>9.6</v>
      </c>
      <c r="D101">
        <v>14.7</v>
      </c>
      <c r="E101">
        <v>19.7</v>
      </c>
      <c r="F101">
        <v>24.8</v>
      </c>
      <c r="G101">
        <v>31.3</v>
      </c>
    </row>
    <row r="102" spans="1:7">
      <c r="A102" t="s">
        <v>522</v>
      </c>
      <c r="B102" s="2">
        <v>190688</v>
      </c>
      <c r="C102">
        <v>7.9</v>
      </c>
      <c r="D102">
        <v>13</v>
      </c>
      <c r="E102">
        <v>18.3</v>
      </c>
      <c r="F102">
        <v>24.2</v>
      </c>
      <c r="G102">
        <v>36.6</v>
      </c>
    </row>
    <row r="103" spans="1:7">
      <c r="A103" t="s">
        <v>523</v>
      </c>
      <c r="B103" s="1">
        <v>27466</v>
      </c>
      <c r="C103">
        <v>4.9000000000000004</v>
      </c>
      <c r="D103">
        <v>11.3</v>
      </c>
      <c r="E103">
        <v>18.899999999999999</v>
      </c>
      <c r="F103">
        <v>29.4</v>
      </c>
      <c r="G103">
        <v>35.5</v>
      </c>
    </row>
    <row r="104" spans="1:7">
      <c r="A104" t="s">
        <v>524</v>
      </c>
      <c r="B104" s="1">
        <v>53477</v>
      </c>
      <c r="C104">
        <v>9.9</v>
      </c>
      <c r="D104">
        <v>14.4</v>
      </c>
      <c r="E104">
        <v>19.600000000000001</v>
      </c>
      <c r="F104">
        <v>22.4</v>
      </c>
      <c r="G104">
        <v>33.700000000000003</v>
      </c>
    </row>
    <row r="105" spans="1:7">
      <c r="A105" t="s">
        <v>525</v>
      </c>
      <c r="B105" s="1">
        <v>65024</v>
      </c>
      <c r="C105">
        <v>8.6</v>
      </c>
      <c r="D105">
        <v>14.7</v>
      </c>
      <c r="E105">
        <v>19.8</v>
      </c>
      <c r="F105">
        <v>24.9</v>
      </c>
      <c r="G105">
        <v>32</v>
      </c>
    </row>
    <row r="106" spans="1:7">
      <c r="A106" t="s">
        <v>526</v>
      </c>
    </row>
    <row r="107" spans="1:7">
      <c r="A107" t="s">
        <v>527</v>
      </c>
      <c r="B107" s="1">
        <v>44721</v>
      </c>
      <c r="C107">
        <v>6.4</v>
      </c>
      <c r="D107">
        <v>9.9</v>
      </c>
      <c r="E107">
        <v>14.3</v>
      </c>
      <c r="F107">
        <v>22</v>
      </c>
      <c r="G107">
        <v>47.4</v>
      </c>
    </row>
    <row r="108" spans="1:7">
      <c r="A108" t="s">
        <v>528</v>
      </c>
      <c r="B108" s="1">
        <v>35865</v>
      </c>
      <c r="C108">
        <v>9.6</v>
      </c>
      <c r="D108">
        <v>11.4</v>
      </c>
      <c r="E108">
        <v>15.5</v>
      </c>
      <c r="F108">
        <v>19.8</v>
      </c>
      <c r="G108">
        <v>43.6</v>
      </c>
    </row>
    <row r="109" spans="1:7">
      <c r="A109" t="s">
        <v>529</v>
      </c>
      <c r="B109" s="1">
        <v>171851</v>
      </c>
      <c r="C109">
        <v>13.8</v>
      </c>
      <c r="D109">
        <v>18.8</v>
      </c>
      <c r="E109">
        <v>18.5</v>
      </c>
      <c r="F109">
        <v>21.8</v>
      </c>
      <c r="G109">
        <v>27.1</v>
      </c>
    </row>
    <row r="110" spans="1:7">
      <c r="A110" t="s">
        <v>530</v>
      </c>
      <c r="B110" s="1">
        <v>80205</v>
      </c>
      <c r="C110">
        <v>14</v>
      </c>
      <c r="D110">
        <v>19.2</v>
      </c>
      <c r="E110">
        <v>19.2</v>
      </c>
      <c r="F110">
        <v>22.1</v>
      </c>
      <c r="G110">
        <v>25.5</v>
      </c>
    </row>
    <row r="111" spans="1:7">
      <c r="A111" t="s">
        <v>531</v>
      </c>
      <c r="B111" s="1">
        <v>47482</v>
      </c>
      <c r="C111">
        <v>11.6</v>
      </c>
      <c r="D111">
        <v>14.5</v>
      </c>
      <c r="E111">
        <v>18</v>
      </c>
      <c r="F111">
        <v>22.6</v>
      </c>
      <c r="G111">
        <v>33.299999999999997</v>
      </c>
    </row>
    <row r="112" spans="1:7">
      <c r="A112" t="s">
        <v>532</v>
      </c>
      <c r="B112" s="1">
        <v>35701</v>
      </c>
      <c r="C112">
        <v>17.100000000000001</v>
      </c>
      <c r="D112">
        <v>24.1</v>
      </c>
      <c r="E112">
        <v>18.399999999999999</v>
      </c>
      <c r="F112">
        <v>19.5</v>
      </c>
      <c r="G112">
        <v>20.9</v>
      </c>
    </row>
    <row r="113" spans="1:7">
      <c r="A113" t="s">
        <v>533</v>
      </c>
      <c r="B113" s="1">
        <v>8464</v>
      </c>
      <c r="C113">
        <v>11.5</v>
      </c>
      <c r="D113">
        <v>16</v>
      </c>
      <c r="E113">
        <v>16.100000000000001</v>
      </c>
      <c r="F113">
        <v>23.7</v>
      </c>
      <c r="G113">
        <v>32.700000000000003</v>
      </c>
    </row>
    <row r="114" spans="1:7">
      <c r="A114" t="s">
        <v>534</v>
      </c>
      <c r="B114" s="1">
        <v>157931</v>
      </c>
      <c r="C114">
        <v>8.6</v>
      </c>
      <c r="D114">
        <v>11.7</v>
      </c>
      <c r="E114">
        <v>16.399999999999999</v>
      </c>
      <c r="F114">
        <v>23.7</v>
      </c>
      <c r="G114">
        <v>39.6</v>
      </c>
    </row>
    <row r="115" spans="1:7">
      <c r="A115" t="s">
        <v>535</v>
      </c>
      <c r="B115" s="1">
        <v>43614</v>
      </c>
      <c r="C115">
        <v>7.4</v>
      </c>
      <c r="D115">
        <v>9.4</v>
      </c>
      <c r="E115">
        <v>12.4</v>
      </c>
      <c r="F115">
        <v>20.399999999999999</v>
      </c>
      <c r="G115">
        <v>50.5</v>
      </c>
    </row>
    <row r="116" spans="1:7">
      <c r="A116" t="s">
        <v>536</v>
      </c>
      <c r="B116" s="1">
        <v>53174</v>
      </c>
      <c r="C116">
        <v>11.1</v>
      </c>
      <c r="D116">
        <v>14.2</v>
      </c>
      <c r="E116">
        <v>18</v>
      </c>
      <c r="F116">
        <v>23.9</v>
      </c>
      <c r="G116">
        <v>32.799999999999997</v>
      </c>
    </row>
    <row r="117" spans="1:7">
      <c r="A117" t="s">
        <v>537</v>
      </c>
      <c r="B117" s="1">
        <v>28209</v>
      </c>
      <c r="C117">
        <v>6.9</v>
      </c>
      <c r="D117">
        <v>13.4</v>
      </c>
      <c r="E117">
        <v>18.899999999999999</v>
      </c>
      <c r="F117">
        <v>23.8</v>
      </c>
      <c r="G117">
        <v>37.1</v>
      </c>
    </row>
    <row r="118" spans="1:7">
      <c r="A118" t="s">
        <v>538</v>
      </c>
    </row>
    <row r="119" spans="1:7">
      <c r="A119" t="s">
        <v>539</v>
      </c>
      <c r="B119" s="1">
        <v>32934</v>
      </c>
      <c r="C119">
        <v>7.5</v>
      </c>
      <c r="D119">
        <v>9.4</v>
      </c>
      <c r="E119">
        <v>16.899999999999999</v>
      </c>
      <c r="F119">
        <v>27.8</v>
      </c>
      <c r="G119">
        <v>38.4</v>
      </c>
    </row>
    <row r="120" spans="1:7">
      <c r="A120" t="s">
        <v>540</v>
      </c>
      <c r="B120" s="1">
        <v>46926</v>
      </c>
      <c r="C120">
        <v>10.7</v>
      </c>
      <c r="D120">
        <v>14.9</v>
      </c>
      <c r="E120">
        <v>17.899999999999999</v>
      </c>
      <c r="F120">
        <v>23.4</v>
      </c>
      <c r="G120">
        <v>33.1</v>
      </c>
    </row>
    <row r="121" spans="1:7">
      <c r="A121" t="s">
        <v>541</v>
      </c>
      <c r="B121" s="1">
        <v>12715</v>
      </c>
      <c r="C121">
        <v>9.3000000000000007</v>
      </c>
      <c r="D121">
        <v>13.5</v>
      </c>
      <c r="E121">
        <v>17.399999999999999</v>
      </c>
      <c r="F121">
        <v>22.4</v>
      </c>
      <c r="G121">
        <v>37.4</v>
      </c>
    </row>
    <row r="122" spans="1:7">
      <c r="A122" t="s">
        <v>542</v>
      </c>
      <c r="B122" s="1">
        <v>51459</v>
      </c>
      <c r="C122">
        <v>13.6</v>
      </c>
      <c r="D122">
        <v>9.1</v>
      </c>
      <c r="E122">
        <v>12.3</v>
      </c>
      <c r="F122">
        <v>18.8</v>
      </c>
      <c r="G122">
        <v>46.2</v>
      </c>
    </row>
    <row r="123" spans="1:7">
      <c r="A123" t="s">
        <v>543</v>
      </c>
      <c r="B123" s="1">
        <v>27137</v>
      </c>
      <c r="C123">
        <v>15.4</v>
      </c>
      <c r="D123">
        <v>19</v>
      </c>
      <c r="E123">
        <v>22</v>
      </c>
      <c r="F123">
        <v>23.4</v>
      </c>
      <c r="G123">
        <v>20.2</v>
      </c>
    </row>
    <row r="124" spans="1:7">
      <c r="A124" t="s">
        <v>544</v>
      </c>
      <c r="B124" s="1">
        <v>67294</v>
      </c>
      <c r="C124">
        <v>8.8000000000000007</v>
      </c>
      <c r="D124">
        <v>14.3</v>
      </c>
      <c r="E124">
        <v>20</v>
      </c>
      <c r="F124">
        <v>25.2</v>
      </c>
      <c r="G124">
        <v>31.8</v>
      </c>
    </row>
    <row r="125" spans="1:7">
      <c r="A125" t="s">
        <v>545</v>
      </c>
      <c r="B125" s="1">
        <v>109480</v>
      </c>
      <c r="C125">
        <v>4.9000000000000004</v>
      </c>
      <c r="D125">
        <v>17.3</v>
      </c>
      <c r="E125">
        <v>14.2</v>
      </c>
      <c r="F125">
        <v>18.100000000000001</v>
      </c>
      <c r="G125">
        <v>45.5</v>
      </c>
    </row>
    <row r="126" spans="1:7">
      <c r="A126" t="s">
        <v>546</v>
      </c>
      <c r="B126" s="1">
        <v>350932</v>
      </c>
      <c r="C126">
        <v>1.9</v>
      </c>
      <c r="D126">
        <v>5.8</v>
      </c>
      <c r="E126">
        <v>13.4</v>
      </c>
      <c r="F126">
        <v>25.2</v>
      </c>
      <c r="G126">
        <v>53.7</v>
      </c>
    </row>
    <row r="127" spans="1:7">
      <c r="A127" t="s">
        <v>547</v>
      </c>
      <c r="B127" s="1">
        <v>33797</v>
      </c>
      <c r="C127">
        <v>6.9</v>
      </c>
      <c r="D127">
        <v>11.9</v>
      </c>
      <c r="E127">
        <v>16.899999999999999</v>
      </c>
      <c r="F127">
        <v>21.8</v>
      </c>
      <c r="G127">
        <v>42.5</v>
      </c>
    </row>
    <row r="128" spans="1:7">
      <c r="A128" t="s">
        <v>548</v>
      </c>
      <c r="B128" s="1">
        <v>317135</v>
      </c>
      <c r="C128">
        <v>1.4</v>
      </c>
      <c r="D128">
        <v>5.2</v>
      </c>
      <c r="E128">
        <v>13</v>
      </c>
      <c r="F128">
        <v>25.5</v>
      </c>
      <c r="G128">
        <v>54.9</v>
      </c>
    </row>
    <row r="129" spans="1:7">
      <c r="A129" t="s">
        <v>549</v>
      </c>
    </row>
    <row r="130" spans="1:7">
      <c r="A130" t="s">
        <v>550</v>
      </c>
      <c r="B130" s="1">
        <v>3636872</v>
      </c>
      <c r="C130">
        <v>3.4</v>
      </c>
      <c r="D130">
        <v>8.5</v>
      </c>
      <c r="E130">
        <v>14.7</v>
      </c>
      <c r="F130">
        <v>23.9</v>
      </c>
      <c r="G130">
        <v>49.4</v>
      </c>
    </row>
    <row r="131" spans="1:7">
      <c r="A131" t="s">
        <v>551</v>
      </c>
      <c r="B131" s="1">
        <v>2898057</v>
      </c>
      <c r="C131">
        <v>1.4</v>
      </c>
      <c r="D131">
        <v>5.7</v>
      </c>
      <c r="E131">
        <v>14</v>
      </c>
      <c r="F131">
        <v>25.7</v>
      </c>
      <c r="G131">
        <v>53.1</v>
      </c>
    </row>
    <row r="132" spans="1:7">
      <c r="A132" t="s">
        <v>552</v>
      </c>
      <c r="B132" s="1">
        <v>190915</v>
      </c>
      <c r="C132">
        <v>-0.6</v>
      </c>
      <c r="D132">
        <v>4</v>
      </c>
      <c r="E132">
        <v>9.6</v>
      </c>
      <c r="F132">
        <v>15.4</v>
      </c>
      <c r="G132">
        <v>71.599999999999994</v>
      </c>
    </row>
    <row r="133" spans="1:7">
      <c r="A133" t="s">
        <v>553</v>
      </c>
    </row>
    <row r="134" spans="1:7">
      <c r="A134" t="s">
        <v>554</v>
      </c>
      <c r="B134" s="1">
        <v>395533</v>
      </c>
      <c r="C134">
        <v>16.5</v>
      </c>
      <c r="D134">
        <v>28.7</v>
      </c>
      <c r="E134">
        <v>22.8</v>
      </c>
      <c r="F134">
        <v>16.7</v>
      </c>
      <c r="G134">
        <v>15.3</v>
      </c>
    </row>
    <row r="135" spans="1:7">
      <c r="A135" t="s">
        <v>555</v>
      </c>
    </row>
    <row r="136" spans="1:7">
      <c r="A136" t="s">
        <v>556</v>
      </c>
      <c r="B136" s="1">
        <v>75516</v>
      </c>
      <c r="C136">
        <v>2.1</v>
      </c>
      <c r="D136">
        <v>7</v>
      </c>
      <c r="E136">
        <v>12.3</v>
      </c>
      <c r="F136">
        <v>19</v>
      </c>
      <c r="G136">
        <v>59.6</v>
      </c>
    </row>
    <row r="137" spans="1:7">
      <c r="A137" t="s">
        <v>557</v>
      </c>
    </row>
    <row r="138" spans="1:7">
      <c r="A138" t="s">
        <v>558</v>
      </c>
      <c r="B138" s="1">
        <v>15625</v>
      </c>
      <c r="C138">
        <v>7.9</v>
      </c>
      <c r="D138">
        <v>23.6</v>
      </c>
      <c r="E138">
        <v>23.2</v>
      </c>
      <c r="F138">
        <v>26.1</v>
      </c>
      <c r="G138">
        <v>19.3</v>
      </c>
    </row>
    <row r="139" spans="1:7">
      <c r="A139" t="s">
        <v>559</v>
      </c>
    </row>
    <row r="140" spans="1:7">
      <c r="A140" t="s">
        <v>560</v>
      </c>
      <c r="B140" s="1">
        <v>25234</v>
      </c>
      <c r="C140">
        <v>45.8</v>
      </c>
      <c r="D140">
        <v>30.2</v>
      </c>
      <c r="E140">
        <v>11.7</v>
      </c>
      <c r="F140">
        <v>6.4</v>
      </c>
      <c r="G140">
        <v>5.9</v>
      </c>
    </row>
    <row r="141" spans="1:7">
      <c r="A141" t="s">
        <v>561</v>
      </c>
      <c r="B141" s="1">
        <v>25146</v>
      </c>
      <c r="C141">
        <v>11.9</v>
      </c>
      <c r="D141">
        <v>20.100000000000001</v>
      </c>
      <c r="E141">
        <v>16.7</v>
      </c>
      <c r="F141">
        <v>20.8</v>
      </c>
      <c r="G141">
        <v>30.5</v>
      </c>
    </row>
    <row r="142" spans="1:7">
      <c r="A142" t="s">
        <v>562</v>
      </c>
      <c r="B142" s="1">
        <v>10846</v>
      </c>
      <c r="C142">
        <v>23.2</v>
      </c>
      <c r="D142">
        <v>20</v>
      </c>
      <c r="E142">
        <v>12.1</v>
      </c>
      <c r="F142">
        <v>16.899999999999999</v>
      </c>
      <c r="G142">
        <v>27.8</v>
      </c>
    </row>
    <row r="143" spans="1:7">
      <c r="A143" t="s">
        <v>563</v>
      </c>
      <c r="B143" s="1">
        <v>253929</v>
      </c>
      <c r="C143">
        <v>1.5</v>
      </c>
      <c r="D143">
        <v>2.8</v>
      </c>
      <c r="E143">
        <v>10</v>
      </c>
      <c r="F143">
        <v>23.1</v>
      </c>
      <c r="G143">
        <v>62.7</v>
      </c>
    </row>
    <row r="144" spans="1:7">
      <c r="A144" t="s">
        <v>564</v>
      </c>
      <c r="B144" s="1">
        <v>196250</v>
      </c>
      <c r="C144">
        <v>1.2</v>
      </c>
      <c r="D144">
        <v>2.1</v>
      </c>
      <c r="E144">
        <v>9.3000000000000007</v>
      </c>
      <c r="F144">
        <v>22.5</v>
      </c>
      <c r="G144">
        <v>65</v>
      </c>
    </row>
    <row r="145" spans="1:7">
      <c r="A145" t="s">
        <v>565</v>
      </c>
      <c r="B145" s="1">
        <v>45761</v>
      </c>
      <c r="C145">
        <v>1.5</v>
      </c>
      <c r="D145">
        <v>3.4</v>
      </c>
      <c r="E145">
        <v>11.2</v>
      </c>
      <c r="F145">
        <v>25.3</v>
      </c>
      <c r="G145">
        <v>58.7</v>
      </c>
    </row>
    <row r="146" spans="1:7">
      <c r="A146" t="s">
        <v>566</v>
      </c>
      <c r="B146" s="1">
        <v>11919</v>
      </c>
      <c r="C146">
        <v>5.8</v>
      </c>
      <c r="D146">
        <v>11.9</v>
      </c>
      <c r="E146">
        <v>18</v>
      </c>
      <c r="F146">
        <v>24.7</v>
      </c>
      <c r="G146">
        <v>39.5</v>
      </c>
    </row>
    <row r="147" spans="1:7">
      <c r="A147" t="s">
        <v>567</v>
      </c>
      <c r="B147" s="1">
        <v>3382943</v>
      </c>
      <c r="C147">
        <v>3.6</v>
      </c>
      <c r="D147">
        <v>9</v>
      </c>
      <c r="E147">
        <v>15.1</v>
      </c>
      <c r="F147">
        <v>23.9</v>
      </c>
      <c r="G147">
        <v>48.4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/>
  </sheetViews>
  <sheetFormatPr baseColWidth="10" defaultRowHeight="15" x14ac:dyDescent="0"/>
  <sheetData>
    <row r="1" spans="1:7">
      <c r="A1" t="s">
        <v>418</v>
      </c>
      <c r="B1" s="1">
        <v>88735</v>
      </c>
      <c r="C1" s="1">
        <v>17715</v>
      </c>
      <c r="D1" s="1">
        <v>17751</v>
      </c>
      <c r="E1" s="1">
        <v>17744</v>
      </c>
      <c r="F1" s="1">
        <v>17749</v>
      </c>
      <c r="G1" s="1">
        <v>17775</v>
      </c>
    </row>
    <row r="2" spans="1:7">
      <c r="A2" t="s">
        <v>419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420</v>
      </c>
      <c r="B3" s="2">
        <v>47507</v>
      </c>
      <c r="C3" s="2">
        <v>7946</v>
      </c>
      <c r="D3" s="2">
        <v>20319</v>
      </c>
      <c r="E3" s="2">
        <v>35536</v>
      </c>
      <c r="F3" s="2">
        <v>56891</v>
      </c>
      <c r="G3" s="2">
        <v>116666</v>
      </c>
    </row>
    <row r="4" spans="1:7">
      <c r="A4" t="s">
        <v>421</v>
      </c>
      <c r="B4" s="1">
        <v>44587</v>
      </c>
      <c r="C4" s="1">
        <v>7911</v>
      </c>
      <c r="D4" s="1">
        <v>19999</v>
      </c>
      <c r="E4" s="1">
        <v>34112</v>
      </c>
      <c r="F4" s="1">
        <v>53724</v>
      </c>
      <c r="G4" s="1">
        <v>107027</v>
      </c>
    </row>
    <row r="5" spans="1:7">
      <c r="A5" t="s">
        <v>422</v>
      </c>
      <c r="B5">
        <v>48</v>
      </c>
      <c r="C5">
        <v>51</v>
      </c>
      <c r="D5">
        <v>51.4</v>
      </c>
      <c r="E5">
        <v>46.9</v>
      </c>
      <c r="F5">
        <v>44.9</v>
      </c>
      <c r="G5">
        <v>45.6</v>
      </c>
    </row>
    <row r="6" spans="1:7">
      <c r="A6" t="s">
        <v>423</v>
      </c>
    </row>
    <row r="7" spans="1:7">
      <c r="A7" t="s">
        <v>424</v>
      </c>
      <c r="B7">
        <v>2.5</v>
      </c>
      <c r="C7">
        <v>1.7</v>
      </c>
      <c r="D7">
        <v>2.2000000000000002</v>
      </c>
      <c r="E7">
        <v>2.5</v>
      </c>
      <c r="F7">
        <v>2.9</v>
      </c>
      <c r="G7">
        <v>3.1</v>
      </c>
    </row>
    <row r="8" spans="1:7">
      <c r="A8" t="s">
        <v>425</v>
      </c>
      <c r="B8">
        <v>0.7</v>
      </c>
      <c r="C8">
        <v>0.4</v>
      </c>
      <c r="D8">
        <v>0.6</v>
      </c>
      <c r="E8">
        <v>0.7</v>
      </c>
      <c r="F8">
        <v>0.8</v>
      </c>
      <c r="G8">
        <v>0.9</v>
      </c>
    </row>
    <row r="9" spans="1:7">
      <c r="A9" t="s">
        <v>426</v>
      </c>
      <c r="B9">
        <v>0.3</v>
      </c>
      <c r="C9">
        <v>0.4</v>
      </c>
      <c r="D9">
        <v>0.5</v>
      </c>
      <c r="E9">
        <v>0.3</v>
      </c>
      <c r="F9">
        <v>0.2</v>
      </c>
      <c r="G9">
        <v>0.1</v>
      </c>
    </row>
    <row r="10" spans="1:7">
      <c r="A10" t="s">
        <v>427</v>
      </c>
      <c r="B10">
        <v>1.4</v>
      </c>
      <c r="C10">
        <v>0.6</v>
      </c>
      <c r="D10">
        <v>1</v>
      </c>
      <c r="E10">
        <v>1.4</v>
      </c>
      <c r="F10">
        <v>1.8</v>
      </c>
      <c r="G10">
        <v>2.1</v>
      </c>
    </row>
    <row r="11" spans="1:7">
      <c r="A11" t="s">
        <v>428</v>
      </c>
      <c r="B11">
        <v>2</v>
      </c>
      <c r="C11">
        <v>1</v>
      </c>
      <c r="D11">
        <v>1.5</v>
      </c>
      <c r="E11">
        <v>1.9</v>
      </c>
      <c r="F11">
        <v>2.4</v>
      </c>
      <c r="G11">
        <v>2.9</v>
      </c>
    </row>
    <row r="12" spans="1:7">
      <c r="A12" t="s">
        <v>429</v>
      </c>
    </row>
    <row r="13" spans="1:7">
      <c r="A13" t="s">
        <v>430</v>
      </c>
      <c r="B13">
        <v>52</v>
      </c>
      <c r="C13">
        <v>36</v>
      </c>
      <c r="D13">
        <v>47</v>
      </c>
      <c r="E13">
        <v>53</v>
      </c>
      <c r="F13">
        <v>60</v>
      </c>
      <c r="G13">
        <v>63</v>
      </c>
    </row>
    <row r="14" spans="1:7">
      <c r="A14" t="s">
        <v>431</v>
      </c>
      <c r="B14">
        <v>48</v>
      </c>
      <c r="C14">
        <v>64</v>
      </c>
      <c r="D14">
        <v>53</v>
      </c>
      <c r="E14">
        <v>47</v>
      </c>
      <c r="F14">
        <v>40</v>
      </c>
      <c r="G14">
        <v>37</v>
      </c>
    </row>
    <row r="15" spans="1:7">
      <c r="A15" t="s">
        <v>432</v>
      </c>
      <c r="B15">
        <v>65</v>
      </c>
      <c r="C15">
        <v>43</v>
      </c>
      <c r="D15">
        <v>55</v>
      </c>
      <c r="E15">
        <v>63</v>
      </c>
      <c r="F15">
        <v>75</v>
      </c>
      <c r="G15">
        <v>88</v>
      </c>
    </row>
    <row r="16" spans="1:7">
      <c r="A16" t="s">
        <v>433</v>
      </c>
      <c r="B16">
        <v>40</v>
      </c>
      <c r="C16">
        <v>13</v>
      </c>
      <c r="D16">
        <v>21</v>
      </c>
      <c r="E16">
        <v>37</v>
      </c>
      <c r="F16">
        <v>55</v>
      </c>
      <c r="G16">
        <v>72</v>
      </c>
    </row>
    <row r="17" spans="1:7">
      <c r="A17" t="s">
        <v>434</v>
      </c>
      <c r="B17">
        <v>25</v>
      </c>
      <c r="C17">
        <v>30</v>
      </c>
      <c r="D17">
        <v>34</v>
      </c>
      <c r="E17">
        <v>26</v>
      </c>
      <c r="F17">
        <v>20</v>
      </c>
      <c r="G17">
        <v>16</v>
      </c>
    </row>
    <row r="18" spans="1:7">
      <c r="A18" t="s">
        <v>435</v>
      </c>
      <c r="B18">
        <v>35</v>
      </c>
      <c r="C18">
        <v>57</v>
      </c>
      <c r="D18">
        <v>45</v>
      </c>
      <c r="E18">
        <v>37</v>
      </c>
      <c r="F18">
        <v>25</v>
      </c>
      <c r="G18">
        <v>12</v>
      </c>
    </row>
    <row r="19" spans="1:7">
      <c r="A19" t="s">
        <v>436</v>
      </c>
      <c r="B19">
        <v>12</v>
      </c>
      <c r="C19">
        <v>17</v>
      </c>
      <c r="D19">
        <v>14</v>
      </c>
      <c r="E19">
        <v>13</v>
      </c>
      <c r="F19">
        <v>9</v>
      </c>
      <c r="G19">
        <v>6</v>
      </c>
    </row>
    <row r="20" spans="1:7">
      <c r="A20" t="s">
        <v>437</v>
      </c>
      <c r="B20">
        <v>88</v>
      </c>
      <c r="C20">
        <v>83</v>
      </c>
      <c r="D20">
        <v>86</v>
      </c>
      <c r="E20">
        <v>87</v>
      </c>
      <c r="F20">
        <v>91</v>
      </c>
      <c r="G20">
        <v>94</v>
      </c>
    </row>
    <row r="21" spans="1:7">
      <c r="A21" t="s">
        <v>438</v>
      </c>
      <c r="B21">
        <v>6</v>
      </c>
      <c r="C21">
        <v>13</v>
      </c>
      <c r="D21">
        <v>8</v>
      </c>
      <c r="E21">
        <v>4</v>
      </c>
      <c r="F21">
        <v>2</v>
      </c>
      <c r="G21">
        <v>1</v>
      </c>
    </row>
    <row r="22" spans="1:7">
      <c r="A22" t="s">
        <v>439</v>
      </c>
      <c r="B22">
        <v>38</v>
      </c>
      <c r="C22">
        <v>47</v>
      </c>
      <c r="D22">
        <v>50</v>
      </c>
      <c r="E22">
        <v>42</v>
      </c>
      <c r="F22">
        <v>34</v>
      </c>
      <c r="G22">
        <v>18</v>
      </c>
    </row>
    <row r="23" spans="1:7">
      <c r="A23" t="s">
        <v>440</v>
      </c>
      <c r="B23">
        <v>56</v>
      </c>
      <c r="C23">
        <v>39</v>
      </c>
      <c r="D23">
        <v>41</v>
      </c>
      <c r="E23">
        <v>53</v>
      </c>
      <c r="F23">
        <v>64</v>
      </c>
      <c r="G23">
        <v>81</v>
      </c>
    </row>
    <row r="24" spans="1:7">
      <c r="A24" t="s">
        <v>441</v>
      </c>
      <c r="B24" t="s">
        <v>373</v>
      </c>
      <c r="C24" t="s">
        <v>373</v>
      </c>
      <c r="D24" t="s">
        <v>373</v>
      </c>
      <c r="E24" t="s">
        <v>373</v>
      </c>
      <c r="F24" t="s">
        <v>373</v>
      </c>
      <c r="G24" t="s">
        <v>373</v>
      </c>
    </row>
    <row r="25" spans="1:7">
      <c r="A25" t="s">
        <v>442</v>
      </c>
      <c r="B25">
        <v>88</v>
      </c>
      <c r="C25">
        <v>65</v>
      </c>
      <c r="D25">
        <v>87</v>
      </c>
      <c r="E25">
        <v>94</v>
      </c>
      <c r="F25">
        <v>97</v>
      </c>
      <c r="G25">
        <v>97</v>
      </c>
    </row>
    <row r="26" spans="1:7">
      <c r="A26" t="s">
        <v>443</v>
      </c>
      <c r="B26" s="2">
        <v>3573949</v>
      </c>
      <c r="C26">
        <v>9.1</v>
      </c>
      <c r="D26">
        <v>12.8</v>
      </c>
      <c r="E26">
        <v>17.2</v>
      </c>
      <c r="F26">
        <v>23.5</v>
      </c>
      <c r="G26">
        <v>37.4</v>
      </c>
    </row>
    <row r="27" spans="1:7">
      <c r="A27" t="s">
        <v>444</v>
      </c>
      <c r="B27" s="1">
        <v>444775</v>
      </c>
      <c r="C27">
        <v>11.5</v>
      </c>
      <c r="D27">
        <v>14.7</v>
      </c>
      <c r="E27">
        <v>17.8</v>
      </c>
      <c r="F27">
        <v>23.8</v>
      </c>
      <c r="G27">
        <v>32.4</v>
      </c>
    </row>
    <row r="28" spans="1:7">
      <c r="A28" t="s">
        <v>445</v>
      </c>
      <c r="B28" s="1">
        <v>253184</v>
      </c>
      <c r="C28">
        <v>13</v>
      </c>
      <c r="D28">
        <v>16.8</v>
      </c>
      <c r="E28">
        <v>19.100000000000001</v>
      </c>
      <c r="F28">
        <v>22.8</v>
      </c>
      <c r="G28">
        <v>28.3</v>
      </c>
    </row>
    <row r="29" spans="1:7">
      <c r="A29" t="s">
        <v>446</v>
      </c>
      <c r="B29" s="1">
        <v>37336</v>
      </c>
      <c r="C29">
        <v>13.4</v>
      </c>
      <c r="D29">
        <v>16.899999999999999</v>
      </c>
      <c r="E29">
        <v>18.8</v>
      </c>
      <c r="F29">
        <v>22.3</v>
      </c>
      <c r="G29">
        <v>28.6</v>
      </c>
    </row>
    <row r="30" spans="1:7">
      <c r="A30" t="s">
        <v>447</v>
      </c>
      <c r="B30" s="1">
        <v>12910</v>
      </c>
      <c r="C30">
        <v>14.2</v>
      </c>
      <c r="D30">
        <v>17.3</v>
      </c>
      <c r="E30">
        <v>19</v>
      </c>
      <c r="F30">
        <v>22.2</v>
      </c>
      <c r="G30">
        <v>27.2</v>
      </c>
    </row>
    <row r="31" spans="1:7">
      <c r="A31" t="s">
        <v>448</v>
      </c>
      <c r="B31" s="1">
        <v>24427</v>
      </c>
      <c r="C31">
        <v>12.9</v>
      </c>
      <c r="D31">
        <v>16.7</v>
      </c>
      <c r="E31">
        <v>18.7</v>
      </c>
      <c r="F31">
        <v>22.3</v>
      </c>
      <c r="G31">
        <v>29.3</v>
      </c>
    </row>
    <row r="32" spans="1:7">
      <c r="A32" t="s">
        <v>449</v>
      </c>
      <c r="B32" s="1">
        <v>67507</v>
      </c>
      <c r="C32">
        <v>13.6</v>
      </c>
      <c r="D32">
        <v>18.100000000000001</v>
      </c>
      <c r="E32">
        <v>19.8</v>
      </c>
      <c r="F32">
        <v>22.1</v>
      </c>
      <c r="G32">
        <v>26.5</v>
      </c>
    </row>
    <row r="33" spans="1:7">
      <c r="A33" t="s">
        <v>450</v>
      </c>
      <c r="B33" s="1">
        <v>20524</v>
      </c>
      <c r="C33">
        <v>12.7</v>
      </c>
      <c r="D33">
        <v>19.2</v>
      </c>
      <c r="E33">
        <v>19.8</v>
      </c>
      <c r="F33">
        <v>22</v>
      </c>
      <c r="G33">
        <v>26.2</v>
      </c>
    </row>
    <row r="34" spans="1:7">
      <c r="A34" t="s">
        <v>451</v>
      </c>
      <c r="B34" s="1">
        <v>14612</v>
      </c>
      <c r="C34">
        <v>15.4</v>
      </c>
      <c r="D34">
        <v>18.600000000000001</v>
      </c>
      <c r="E34">
        <v>19.100000000000001</v>
      </c>
      <c r="F34">
        <v>21.4</v>
      </c>
      <c r="G34">
        <v>25.6</v>
      </c>
    </row>
    <row r="35" spans="1:7">
      <c r="A35" t="s">
        <v>452</v>
      </c>
      <c r="B35" s="1">
        <v>8316</v>
      </c>
      <c r="C35">
        <v>13.1</v>
      </c>
      <c r="D35">
        <v>17.399999999999999</v>
      </c>
      <c r="E35">
        <v>20.8</v>
      </c>
      <c r="F35">
        <v>21.6</v>
      </c>
      <c r="G35">
        <v>27.1</v>
      </c>
    </row>
    <row r="36" spans="1:7">
      <c r="A36" t="s">
        <v>453</v>
      </c>
      <c r="B36" s="1">
        <v>12356</v>
      </c>
      <c r="C36">
        <v>13.5</v>
      </c>
      <c r="D36">
        <v>16.5</v>
      </c>
      <c r="E36">
        <v>19.399999999999999</v>
      </c>
      <c r="F36">
        <v>23.9</v>
      </c>
      <c r="G36">
        <v>26.7</v>
      </c>
    </row>
    <row r="37" spans="1:7">
      <c r="A37" t="s">
        <v>454</v>
      </c>
      <c r="B37" s="1">
        <v>8843</v>
      </c>
      <c r="C37">
        <v>12.5</v>
      </c>
      <c r="D37">
        <v>17.3</v>
      </c>
      <c r="E37">
        <v>19.8</v>
      </c>
      <c r="F37">
        <v>21</v>
      </c>
      <c r="G37">
        <v>29.4</v>
      </c>
    </row>
    <row r="38" spans="1:7">
      <c r="A38" t="s">
        <v>455</v>
      </c>
      <c r="B38" s="1">
        <v>2857</v>
      </c>
      <c r="C38">
        <v>15.5</v>
      </c>
      <c r="D38">
        <v>18.8</v>
      </c>
      <c r="E38">
        <v>20.9</v>
      </c>
      <c r="F38">
        <v>22.3</v>
      </c>
      <c r="G38">
        <v>22.5</v>
      </c>
    </row>
    <row r="39" spans="1:7">
      <c r="A39" t="s">
        <v>456</v>
      </c>
      <c r="B39" s="1">
        <v>27382</v>
      </c>
      <c r="C39">
        <v>12.1</v>
      </c>
      <c r="D39">
        <v>16.399999999999999</v>
      </c>
      <c r="E39">
        <v>19.100000000000001</v>
      </c>
      <c r="F39">
        <v>23.1</v>
      </c>
      <c r="G39">
        <v>29.3</v>
      </c>
    </row>
    <row r="40" spans="1:7">
      <c r="A40" t="s">
        <v>457</v>
      </c>
      <c r="B40" s="1">
        <v>11320</v>
      </c>
      <c r="C40">
        <v>13.7</v>
      </c>
      <c r="D40">
        <v>17.7</v>
      </c>
      <c r="E40">
        <v>20</v>
      </c>
      <c r="F40">
        <v>22.6</v>
      </c>
      <c r="G40">
        <v>26</v>
      </c>
    </row>
    <row r="41" spans="1:7">
      <c r="A41" t="s">
        <v>458</v>
      </c>
      <c r="B41" s="1">
        <v>16062</v>
      </c>
      <c r="C41">
        <v>10.9</v>
      </c>
      <c r="D41">
        <v>15.5</v>
      </c>
      <c r="E41">
        <v>18.5</v>
      </c>
      <c r="F41">
        <v>23.4</v>
      </c>
      <c r="G41">
        <v>31.7</v>
      </c>
    </row>
    <row r="42" spans="1:7">
      <c r="A42" t="s">
        <v>459</v>
      </c>
      <c r="B42" s="1">
        <v>42307</v>
      </c>
      <c r="C42">
        <v>13.6</v>
      </c>
      <c r="D42">
        <v>17.3</v>
      </c>
      <c r="E42">
        <v>19.5</v>
      </c>
      <c r="F42">
        <v>21.9</v>
      </c>
      <c r="G42">
        <v>27.8</v>
      </c>
    </row>
    <row r="43" spans="1:7">
      <c r="A43" t="s">
        <v>460</v>
      </c>
      <c r="B43" s="1">
        <v>12995</v>
      </c>
      <c r="C43">
        <v>13.9</v>
      </c>
      <c r="D43">
        <v>17.2</v>
      </c>
      <c r="E43">
        <v>18.899999999999999</v>
      </c>
      <c r="F43">
        <v>21.4</v>
      </c>
      <c r="G43">
        <v>28.6</v>
      </c>
    </row>
    <row r="44" spans="1:7">
      <c r="A44" t="s">
        <v>461</v>
      </c>
      <c r="B44" s="1">
        <v>13070</v>
      </c>
      <c r="C44">
        <v>13.3</v>
      </c>
      <c r="D44">
        <v>17.2</v>
      </c>
      <c r="E44">
        <v>20.100000000000001</v>
      </c>
      <c r="F44">
        <v>21.7</v>
      </c>
      <c r="G44">
        <v>27.7</v>
      </c>
    </row>
    <row r="45" spans="1:7">
      <c r="A45" t="s">
        <v>462</v>
      </c>
      <c r="B45" s="1">
        <v>9391</v>
      </c>
      <c r="C45">
        <v>13.6</v>
      </c>
      <c r="D45">
        <v>17.3</v>
      </c>
      <c r="E45">
        <v>19.399999999999999</v>
      </c>
      <c r="F45">
        <v>21.9</v>
      </c>
      <c r="G45">
        <v>27.8</v>
      </c>
    </row>
    <row r="46" spans="1:7">
      <c r="A46" t="s">
        <v>463</v>
      </c>
      <c r="B46" s="1">
        <v>6852</v>
      </c>
      <c r="C46">
        <v>13.3</v>
      </c>
      <c r="D46">
        <v>17.8</v>
      </c>
      <c r="E46">
        <v>19.5</v>
      </c>
      <c r="F46">
        <v>23.2</v>
      </c>
      <c r="G46">
        <v>26.2</v>
      </c>
    </row>
    <row r="47" spans="1:7">
      <c r="A47" t="s">
        <v>464</v>
      </c>
      <c r="B47" s="2">
        <v>78651</v>
      </c>
      <c r="C47">
        <v>12.4</v>
      </c>
      <c r="D47">
        <v>15.5</v>
      </c>
      <c r="E47">
        <v>18.5</v>
      </c>
      <c r="F47">
        <v>24.1</v>
      </c>
      <c r="G47">
        <v>29.5</v>
      </c>
    </row>
    <row r="48" spans="1:7">
      <c r="A48" t="s">
        <v>465</v>
      </c>
      <c r="B48" s="1">
        <v>9496</v>
      </c>
      <c r="C48">
        <v>13</v>
      </c>
      <c r="D48">
        <v>16.600000000000001</v>
      </c>
      <c r="E48">
        <v>18.3</v>
      </c>
      <c r="F48">
        <v>23.1</v>
      </c>
      <c r="G48">
        <v>29.1</v>
      </c>
    </row>
    <row r="49" spans="1:7">
      <c r="A49" t="s">
        <v>466</v>
      </c>
      <c r="B49" s="1">
        <v>6941</v>
      </c>
      <c r="C49">
        <v>15.3</v>
      </c>
      <c r="D49">
        <v>16.3</v>
      </c>
      <c r="E49">
        <v>19.600000000000001</v>
      </c>
      <c r="F49">
        <v>23.3</v>
      </c>
      <c r="G49">
        <v>25.5</v>
      </c>
    </row>
    <row r="50" spans="1:7">
      <c r="A50" t="s">
        <v>467</v>
      </c>
      <c r="B50" s="1">
        <v>37422</v>
      </c>
      <c r="C50">
        <v>12</v>
      </c>
      <c r="D50">
        <v>15</v>
      </c>
      <c r="E50">
        <v>18.600000000000001</v>
      </c>
      <c r="F50">
        <v>24.5</v>
      </c>
      <c r="G50">
        <v>30</v>
      </c>
    </row>
    <row r="51" spans="1:7">
      <c r="A51" t="s">
        <v>468</v>
      </c>
      <c r="B51" s="1">
        <v>21185</v>
      </c>
      <c r="C51">
        <v>13</v>
      </c>
      <c r="D51">
        <v>16.100000000000001</v>
      </c>
      <c r="E51">
        <v>18.8</v>
      </c>
      <c r="F51">
        <v>23.9</v>
      </c>
      <c r="G51">
        <v>28.2</v>
      </c>
    </row>
    <row r="52" spans="1:7">
      <c r="A52" t="s">
        <v>469</v>
      </c>
    </row>
    <row r="53" spans="1:7">
      <c r="A53" t="s">
        <v>470</v>
      </c>
      <c r="B53" s="1">
        <v>3607</v>
      </c>
      <c r="C53">
        <v>7.1</v>
      </c>
      <c r="D53">
        <v>12.2</v>
      </c>
      <c r="E53">
        <v>15.1</v>
      </c>
      <c r="F53">
        <v>24.7</v>
      </c>
      <c r="G53">
        <v>40.799999999999997</v>
      </c>
    </row>
    <row r="54" spans="1:7">
      <c r="A54" t="s">
        <v>471</v>
      </c>
      <c r="B54" s="1">
        <v>191590</v>
      </c>
      <c r="C54">
        <v>9.4</v>
      </c>
      <c r="D54">
        <v>11.8</v>
      </c>
      <c r="E54">
        <v>16</v>
      </c>
      <c r="F54">
        <v>25</v>
      </c>
      <c r="G54">
        <v>37.799999999999997</v>
      </c>
    </row>
    <row r="55" spans="1:7">
      <c r="A55" t="s">
        <v>472</v>
      </c>
      <c r="B55" s="1">
        <v>30410</v>
      </c>
      <c r="C55">
        <v>11.3</v>
      </c>
      <c r="D55">
        <v>12.9</v>
      </c>
      <c r="E55">
        <v>17.100000000000001</v>
      </c>
      <c r="F55">
        <v>22.3</v>
      </c>
      <c r="G55">
        <v>36.5</v>
      </c>
    </row>
    <row r="56" spans="1:7">
      <c r="A56" t="s">
        <v>473</v>
      </c>
      <c r="B56" s="1">
        <v>1151797</v>
      </c>
      <c r="C56">
        <v>10.4</v>
      </c>
      <c r="D56">
        <v>13.5</v>
      </c>
      <c r="E56">
        <v>17</v>
      </c>
      <c r="F56">
        <v>22.5</v>
      </c>
      <c r="G56">
        <v>36.5</v>
      </c>
    </row>
    <row r="57" spans="1:7">
      <c r="A57" t="s">
        <v>474</v>
      </c>
      <c r="B57" s="1">
        <v>672869</v>
      </c>
      <c r="C57">
        <v>10.1</v>
      </c>
      <c r="D57">
        <v>13.2</v>
      </c>
      <c r="E57">
        <v>16.8</v>
      </c>
      <c r="F57">
        <v>22.7</v>
      </c>
      <c r="G57">
        <v>37.299999999999997</v>
      </c>
    </row>
    <row r="58" spans="1:7">
      <c r="A58" t="s">
        <v>475</v>
      </c>
      <c r="B58" s="1">
        <v>435252</v>
      </c>
      <c r="C58">
        <v>6.4</v>
      </c>
      <c r="D58">
        <v>9.1999999999999993</v>
      </c>
      <c r="E58">
        <v>14.4</v>
      </c>
      <c r="F58">
        <v>24</v>
      </c>
      <c r="G58">
        <v>45.9</v>
      </c>
    </row>
    <row r="59" spans="1:7">
      <c r="A59" t="s">
        <v>476</v>
      </c>
      <c r="B59" s="1">
        <v>250468</v>
      </c>
      <c r="C59">
        <v>4.4000000000000004</v>
      </c>
      <c r="D59">
        <v>6.6</v>
      </c>
      <c r="E59">
        <v>13.8</v>
      </c>
      <c r="F59">
        <v>25.2</v>
      </c>
      <c r="G59">
        <v>50</v>
      </c>
    </row>
    <row r="60" spans="1:7">
      <c r="A60" t="s">
        <v>477</v>
      </c>
      <c r="B60" s="1">
        <v>104385</v>
      </c>
      <c r="C60">
        <v>9.6</v>
      </c>
      <c r="D60">
        <v>12.3</v>
      </c>
      <c r="E60">
        <v>13.7</v>
      </c>
      <c r="F60">
        <v>22.1</v>
      </c>
      <c r="G60">
        <v>42.3</v>
      </c>
    </row>
    <row r="61" spans="1:7">
      <c r="A61" t="s">
        <v>478</v>
      </c>
    </row>
    <row r="62" spans="1:7">
      <c r="A62" t="s">
        <v>479</v>
      </c>
      <c r="B62" s="1">
        <v>80399</v>
      </c>
      <c r="C62">
        <v>8.5</v>
      </c>
      <c r="D62">
        <v>13.7</v>
      </c>
      <c r="E62">
        <v>17</v>
      </c>
      <c r="F62">
        <v>22.8</v>
      </c>
      <c r="G62">
        <v>38.1</v>
      </c>
    </row>
    <row r="63" spans="1:7">
      <c r="A63" t="s">
        <v>480</v>
      </c>
      <c r="B63" s="1">
        <v>194942</v>
      </c>
      <c r="C63">
        <v>18.8</v>
      </c>
      <c r="D63">
        <v>23</v>
      </c>
      <c r="E63">
        <v>23.6</v>
      </c>
      <c r="F63">
        <v>20</v>
      </c>
      <c r="G63">
        <v>14.7</v>
      </c>
    </row>
    <row r="64" spans="1:7">
      <c r="A64" t="s">
        <v>481</v>
      </c>
      <c r="B64" s="1">
        <v>42675</v>
      </c>
      <c r="C64">
        <v>7.7</v>
      </c>
      <c r="D64">
        <v>8.3000000000000007</v>
      </c>
      <c r="E64">
        <v>10.5</v>
      </c>
      <c r="F64">
        <v>21.4</v>
      </c>
      <c r="G64">
        <v>52</v>
      </c>
    </row>
    <row r="65" spans="1:7">
      <c r="A65" t="s">
        <v>482</v>
      </c>
      <c r="B65" s="1">
        <v>243027</v>
      </c>
      <c r="C65">
        <v>12.8</v>
      </c>
      <c r="D65">
        <v>16.899999999999999</v>
      </c>
      <c r="E65">
        <v>19.399999999999999</v>
      </c>
      <c r="F65">
        <v>22.5</v>
      </c>
      <c r="G65">
        <v>28.4</v>
      </c>
    </row>
    <row r="66" spans="1:7">
      <c r="A66" t="s">
        <v>483</v>
      </c>
      <c r="B66" s="1">
        <v>35663</v>
      </c>
      <c r="C66">
        <v>12.8</v>
      </c>
      <c r="D66">
        <v>16.600000000000001</v>
      </c>
      <c r="E66">
        <v>18.399999999999999</v>
      </c>
      <c r="F66">
        <v>22.9</v>
      </c>
      <c r="G66">
        <v>29.3</v>
      </c>
    </row>
    <row r="67" spans="1:7">
      <c r="A67" t="s">
        <v>484</v>
      </c>
      <c r="B67" s="1">
        <v>87801</v>
      </c>
      <c r="C67">
        <v>13.8</v>
      </c>
      <c r="D67">
        <v>17.899999999999999</v>
      </c>
      <c r="E67">
        <v>20</v>
      </c>
      <c r="F67">
        <v>21.9</v>
      </c>
      <c r="G67">
        <v>26.4</v>
      </c>
    </row>
    <row r="68" spans="1:7">
      <c r="A68" t="s">
        <v>485</v>
      </c>
      <c r="B68" s="1">
        <v>9795</v>
      </c>
      <c r="C68">
        <v>13.8</v>
      </c>
      <c r="D68">
        <v>20.2</v>
      </c>
      <c r="E68">
        <v>18.7</v>
      </c>
      <c r="F68">
        <v>18.600000000000001</v>
      </c>
      <c r="G68">
        <v>28.6</v>
      </c>
    </row>
    <row r="69" spans="1:7">
      <c r="A69" t="s">
        <v>486</v>
      </c>
      <c r="B69" s="1">
        <v>81439</v>
      </c>
      <c r="C69">
        <v>12.1</v>
      </c>
      <c r="D69">
        <v>15.8</v>
      </c>
      <c r="E69">
        <v>19.7</v>
      </c>
      <c r="F69">
        <v>23</v>
      </c>
      <c r="G69">
        <v>29.3</v>
      </c>
    </row>
    <row r="70" spans="1:7">
      <c r="A70" t="s">
        <v>487</v>
      </c>
      <c r="B70" s="1">
        <v>28330</v>
      </c>
      <c r="C70">
        <v>11.4</v>
      </c>
      <c r="D70">
        <v>15.8</v>
      </c>
      <c r="E70">
        <v>18.399999999999999</v>
      </c>
      <c r="F70">
        <v>23.6</v>
      </c>
      <c r="G70">
        <v>30.8</v>
      </c>
    </row>
    <row r="71" spans="1:7">
      <c r="A71" t="s">
        <v>488</v>
      </c>
      <c r="B71" s="1">
        <v>59550</v>
      </c>
      <c r="C71">
        <v>9.1999999999999993</v>
      </c>
      <c r="D71">
        <v>11.1</v>
      </c>
      <c r="E71">
        <v>15</v>
      </c>
      <c r="F71">
        <v>20.100000000000001</v>
      </c>
      <c r="G71">
        <v>44.7</v>
      </c>
    </row>
    <row r="72" spans="1:7">
      <c r="A72" t="s">
        <v>489</v>
      </c>
      <c r="B72" s="1">
        <v>26245</v>
      </c>
      <c r="C72">
        <v>7.8</v>
      </c>
      <c r="D72">
        <v>8.6</v>
      </c>
      <c r="E72">
        <v>16.399999999999999</v>
      </c>
      <c r="F72">
        <v>20.9</v>
      </c>
      <c r="G72">
        <v>46.4</v>
      </c>
    </row>
    <row r="73" spans="1:7">
      <c r="A73" t="s">
        <v>490</v>
      </c>
      <c r="B73" s="1">
        <v>33305</v>
      </c>
      <c r="C73">
        <v>10.3</v>
      </c>
      <c r="D73">
        <v>13</v>
      </c>
      <c r="E73">
        <v>13.9</v>
      </c>
      <c r="F73">
        <v>19.5</v>
      </c>
      <c r="G73">
        <v>43.4</v>
      </c>
    </row>
    <row r="74" spans="1:7">
      <c r="A74" t="s">
        <v>491</v>
      </c>
      <c r="B74" s="1">
        <v>43937</v>
      </c>
      <c r="C74">
        <v>10.7</v>
      </c>
      <c r="D74">
        <v>13.8</v>
      </c>
      <c r="E74">
        <v>17.7</v>
      </c>
      <c r="F74">
        <v>24.4</v>
      </c>
      <c r="G74">
        <v>33.4</v>
      </c>
    </row>
    <row r="75" spans="1:7">
      <c r="A75" t="s">
        <v>492</v>
      </c>
      <c r="B75" s="1">
        <v>11462</v>
      </c>
      <c r="C75">
        <v>13.4</v>
      </c>
      <c r="D75">
        <v>15.7</v>
      </c>
      <c r="E75">
        <v>19.5</v>
      </c>
      <c r="F75">
        <v>24.6</v>
      </c>
      <c r="G75">
        <v>26.7</v>
      </c>
    </row>
    <row r="76" spans="1:7">
      <c r="A76" t="s">
        <v>493</v>
      </c>
      <c r="B76" s="1">
        <v>21790</v>
      </c>
      <c r="C76">
        <v>9.9</v>
      </c>
      <c r="D76">
        <v>12.4</v>
      </c>
      <c r="E76">
        <v>17</v>
      </c>
      <c r="F76">
        <v>25.4</v>
      </c>
      <c r="G76">
        <v>35.4</v>
      </c>
    </row>
    <row r="77" spans="1:7">
      <c r="A77" t="s">
        <v>494</v>
      </c>
      <c r="B77" s="1">
        <v>10685</v>
      </c>
      <c r="C77">
        <v>9.5</v>
      </c>
      <c r="D77">
        <v>14.7</v>
      </c>
      <c r="E77">
        <v>17.399999999999999</v>
      </c>
      <c r="F77">
        <v>22</v>
      </c>
      <c r="G77">
        <v>36.5</v>
      </c>
    </row>
    <row r="78" spans="1:7">
      <c r="A78" t="s">
        <v>495</v>
      </c>
      <c r="B78" s="1">
        <v>132414</v>
      </c>
      <c r="C78">
        <v>8.1</v>
      </c>
      <c r="D78">
        <v>9.9</v>
      </c>
      <c r="E78">
        <v>14.5</v>
      </c>
      <c r="F78">
        <v>22.4</v>
      </c>
      <c r="G78">
        <v>45.2</v>
      </c>
    </row>
    <row r="79" spans="1:7">
      <c r="A79" t="s">
        <v>496</v>
      </c>
      <c r="B79" s="1">
        <v>10284</v>
      </c>
      <c r="C79">
        <v>8</v>
      </c>
      <c r="D79">
        <v>10</v>
      </c>
      <c r="E79">
        <v>14</v>
      </c>
      <c r="F79">
        <v>21.8</v>
      </c>
      <c r="G79">
        <v>46.2</v>
      </c>
    </row>
    <row r="80" spans="1:7">
      <c r="A80" t="s">
        <v>497</v>
      </c>
      <c r="B80" s="1">
        <v>34403</v>
      </c>
      <c r="C80">
        <v>7</v>
      </c>
      <c r="D80">
        <v>9.6999999999999993</v>
      </c>
      <c r="E80">
        <v>13.9</v>
      </c>
      <c r="F80">
        <v>22.5</v>
      </c>
      <c r="G80">
        <v>46.8</v>
      </c>
    </row>
    <row r="81" spans="1:7">
      <c r="A81" t="s">
        <v>498</v>
      </c>
      <c r="B81" s="1">
        <v>3778</v>
      </c>
      <c r="C81">
        <v>7.8</v>
      </c>
      <c r="D81">
        <v>7.2</v>
      </c>
      <c r="E81">
        <v>13.1</v>
      </c>
      <c r="F81">
        <v>18.7</v>
      </c>
      <c r="G81">
        <v>53.2</v>
      </c>
    </row>
    <row r="82" spans="1:7">
      <c r="A82" t="s">
        <v>499</v>
      </c>
      <c r="B82" s="1">
        <v>16420</v>
      </c>
      <c r="C82">
        <v>7.2</v>
      </c>
      <c r="D82">
        <v>13.6</v>
      </c>
      <c r="E82">
        <v>15.3</v>
      </c>
      <c r="F82">
        <v>24.7</v>
      </c>
      <c r="G82">
        <v>39.1</v>
      </c>
    </row>
    <row r="83" spans="1:7">
      <c r="A83" t="s">
        <v>500</v>
      </c>
    </row>
    <row r="84" spans="1:7">
      <c r="A84" t="s">
        <v>501</v>
      </c>
      <c r="B84" s="1">
        <v>7386</v>
      </c>
      <c r="C84">
        <v>10.7</v>
      </c>
      <c r="D84">
        <v>13.8</v>
      </c>
      <c r="E84">
        <v>12.5</v>
      </c>
      <c r="F84">
        <v>20.2</v>
      </c>
      <c r="G84">
        <v>42.8</v>
      </c>
    </row>
    <row r="85" spans="1:7">
      <c r="A85" t="s">
        <v>502</v>
      </c>
      <c r="B85" s="1">
        <v>60143</v>
      </c>
      <c r="C85">
        <v>8.6999999999999993</v>
      </c>
      <c r="D85">
        <v>8.6</v>
      </c>
      <c r="E85">
        <v>15</v>
      </c>
      <c r="F85">
        <v>22.2</v>
      </c>
      <c r="G85">
        <v>45.6</v>
      </c>
    </row>
    <row r="86" spans="1:7">
      <c r="A86" t="s">
        <v>503</v>
      </c>
      <c r="B86" s="1">
        <v>149133</v>
      </c>
      <c r="C86">
        <v>9.1999999999999993</v>
      </c>
      <c r="D86">
        <v>12.1</v>
      </c>
      <c r="E86">
        <v>17.2</v>
      </c>
      <c r="F86">
        <v>23.2</v>
      </c>
      <c r="G86">
        <v>38.200000000000003</v>
      </c>
    </row>
    <row r="87" spans="1:7">
      <c r="A87" t="s">
        <v>504</v>
      </c>
      <c r="B87" s="1">
        <v>36992</v>
      </c>
      <c r="C87">
        <v>8</v>
      </c>
      <c r="D87">
        <v>11.6</v>
      </c>
      <c r="E87">
        <v>15.2</v>
      </c>
      <c r="F87">
        <v>25.2</v>
      </c>
      <c r="G87">
        <v>40</v>
      </c>
    </row>
    <row r="88" spans="1:7">
      <c r="A88" t="s">
        <v>505</v>
      </c>
      <c r="B88" s="1">
        <v>29374</v>
      </c>
      <c r="C88">
        <v>8.1999999999999993</v>
      </c>
      <c r="D88">
        <v>10.8</v>
      </c>
      <c r="E88">
        <v>15</v>
      </c>
      <c r="F88">
        <v>24.9</v>
      </c>
      <c r="G88">
        <v>41.1</v>
      </c>
    </row>
    <row r="89" spans="1:7">
      <c r="A89" t="s">
        <v>506</v>
      </c>
      <c r="B89" s="1">
        <v>7619</v>
      </c>
      <c r="C89">
        <v>7.5</v>
      </c>
      <c r="D89">
        <v>14.4</v>
      </c>
      <c r="E89">
        <v>16</v>
      </c>
      <c r="F89">
        <v>26.3</v>
      </c>
      <c r="G89">
        <v>35.799999999999997</v>
      </c>
    </row>
    <row r="90" spans="1:7">
      <c r="A90" t="s">
        <v>507</v>
      </c>
      <c r="B90" s="1">
        <v>56979</v>
      </c>
      <c r="C90">
        <v>9.1</v>
      </c>
      <c r="D90">
        <v>12</v>
      </c>
      <c r="E90">
        <v>19</v>
      </c>
      <c r="F90">
        <v>23.3</v>
      </c>
      <c r="G90">
        <v>36.6</v>
      </c>
    </row>
    <row r="91" spans="1:7">
      <c r="A91" t="s">
        <v>508</v>
      </c>
      <c r="B91" s="1">
        <v>46754</v>
      </c>
      <c r="C91">
        <v>9</v>
      </c>
      <c r="D91">
        <v>12</v>
      </c>
      <c r="E91">
        <v>18.600000000000001</v>
      </c>
      <c r="F91">
        <v>23.5</v>
      </c>
      <c r="G91">
        <v>36.9</v>
      </c>
    </row>
    <row r="92" spans="1:7">
      <c r="A92" t="s">
        <v>509</v>
      </c>
      <c r="B92" s="1">
        <v>10225</v>
      </c>
      <c r="C92">
        <v>9.8000000000000007</v>
      </c>
      <c r="D92">
        <v>11.7</v>
      </c>
      <c r="E92">
        <v>20.8</v>
      </c>
      <c r="F92">
        <v>22.4</v>
      </c>
      <c r="G92">
        <v>35.4</v>
      </c>
    </row>
    <row r="93" spans="1:7">
      <c r="A93" t="s">
        <v>510</v>
      </c>
      <c r="B93" s="1">
        <v>7295</v>
      </c>
      <c r="C93">
        <v>9.1</v>
      </c>
      <c r="D93">
        <v>12.3</v>
      </c>
      <c r="E93">
        <v>18.7</v>
      </c>
      <c r="F93">
        <v>26.3</v>
      </c>
      <c r="G93">
        <v>33.6</v>
      </c>
    </row>
    <row r="94" spans="1:7">
      <c r="A94" t="s">
        <v>511</v>
      </c>
      <c r="B94" s="1">
        <v>24910</v>
      </c>
      <c r="C94">
        <v>12.3</v>
      </c>
      <c r="D94">
        <v>13.4</v>
      </c>
      <c r="E94">
        <v>18.100000000000001</v>
      </c>
      <c r="F94">
        <v>22.7</v>
      </c>
      <c r="G94">
        <v>33.6</v>
      </c>
    </row>
    <row r="95" spans="1:7">
      <c r="A95" t="s">
        <v>512</v>
      </c>
      <c r="B95" s="1">
        <v>22958</v>
      </c>
      <c r="C95">
        <v>8.1999999999999993</v>
      </c>
      <c r="D95">
        <v>11.8</v>
      </c>
      <c r="E95">
        <v>14.8</v>
      </c>
      <c r="F95">
        <v>19.3</v>
      </c>
      <c r="G95">
        <v>45.8</v>
      </c>
    </row>
    <row r="96" spans="1:7">
      <c r="A96" t="s">
        <v>513</v>
      </c>
      <c r="B96" s="1">
        <v>701426</v>
      </c>
      <c r="C96">
        <v>8</v>
      </c>
      <c r="D96">
        <v>12.8</v>
      </c>
      <c r="E96">
        <v>19</v>
      </c>
      <c r="F96">
        <v>24.7</v>
      </c>
      <c r="G96">
        <v>35.5</v>
      </c>
    </row>
    <row r="97" spans="1:7">
      <c r="A97" t="s">
        <v>514</v>
      </c>
      <c r="B97" s="1">
        <v>335212</v>
      </c>
      <c r="C97">
        <v>8.1999999999999993</v>
      </c>
      <c r="D97">
        <v>12.6</v>
      </c>
      <c r="E97">
        <v>20.100000000000001</v>
      </c>
      <c r="F97">
        <v>24.3</v>
      </c>
      <c r="G97">
        <v>34.799999999999997</v>
      </c>
    </row>
    <row r="98" spans="1:7">
      <c r="A98" t="s">
        <v>515</v>
      </c>
      <c r="B98" s="1">
        <v>153663</v>
      </c>
      <c r="C98">
        <v>6.6</v>
      </c>
      <c r="D98">
        <v>9.3000000000000007</v>
      </c>
      <c r="E98">
        <v>17.3</v>
      </c>
      <c r="F98">
        <v>24.8</v>
      </c>
      <c r="G98">
        <v>41.9</v>
      </c>
    </row>
    <row r="99" spans="1:7">
      <c r="A99" t="s">
        <v>516</v>
      </c>
      <c r="B99" s="1">
        <v>177398</v>
      </c>
      <c r="C99">
        <v>9.6999999999999993</v>
      </c>
      <c r="D99">
        <v>15.7</v>
      </c>
      <c r="E99">
        <v>22.5</v>
      </c>
      <c r="F99">
        <v>23.8</v>
      </c>
      <c r="G99">
        <v>28.4</v>
      </c>
    </row>
    <row r="100" spans="1:7">
      <c r="A100" t="s">
        <v>517</v>
      </c>
      <c r="B100" s="1">
        <v>4151</v>
      </c>
      <c r="C100" t="s">
        <v>575</v>
      </c>
      <c r="D100" t="s">
        <v>576</v>
      </c>
      <c r="E100">
        <v>19.3</v>
      </c>
      <c r="F100">
        <v>26.1</v>
      </c>
      <c r="G100">
        <v>43.5</v>
      </c>
    </row>
    <row r="101" spans="1:7">
      <c r="A101" t="s">
        <v>521</v>
      </c>
      <c r="B101" s="1">
        <v>114433</v>
      </c>
      <c r="C101">
        <v>9.3000000000000007</v>
      </c>
      <c r="D101">
        <v>14.5</v>
      </c>
      <c r="E101">
        <v>19.399999999999999</v>
      </c>
      <c r="F101">
        <v>25.1</v>
      </c>
      <c r="G101">
        <v>31.7</v>
      </c>
    </row>
    <row r="102" spans="1:7">
      <c r="A102" t="s">
        <v>522</v>
      </c>
      <c r="B102" s="2">
        <v>216059</v>
      </c>
      <c r="C102">
        <v>7</v>
      </c>
      <c r="D102">
        <v>12.4</v>
      </c>
      <c r="E102">
        <v>18</v>
      </c>
      <c r="F102">
        <v>25.8</v>
      </c>
      <c r="G102">
        <v>36.799999999999997</v>
      </c>
    </row>
    <row r="103" spans="1:7">
      <c r="A103" t="s">
        <v>523</v>
      </c>
      <c r="B103" s="1">
        <v>32364</v>
      </c>
      <c r="C103">
        <v>5.0999999999999996</v>
      </c>
      <c r="D103">
        <v>11</v>
      </c>
      <c r="E103">
        <v>19</v>
      </c>
      <c r="F103">
        <v>29.7</v>
      </c>
      <c r="G103">
        <v>35.1</v>
      </c>
    </row>
    <row r="104" spans="1:7">
      <c r="A104" t="s">
        <v>524</v>
      </c>
      <c r="B104" s="1">
        <v>61831</v>
      </c>
      <c r="C104">
        <v>8.6</v>
      </c>
      <c r="D104">
        <v>13.7</v>
      </c>
      <c r="E104">
        <v>19.600000000000001</v>
      </c>
      <c r="F104">
        <v>23.7</v>
      </c>
      <c r="G104">
        <v>34.4</v>
      </c>
    </row>
    <row r="105" spans="1:7">
      <c r="A105" t="s">
        <v>525</v>
      </c>
      <c r="B105" s="1">
        <v>73633</v>
      </c>
      <c r="C105">
        <v>7.4</v>
      </c>
      <c r="D105">
        <v>14.4</v>
      </c>
      <c r="E105">
        <v>19.899999999999999</v>
      </c>
      <c r="F105">
        <v>26</v>
      </c>
      <c r="G105">
        <v>32.299999999999997</v>
      </c>
    </row>
    <row r="106" spans="1:7">
      <c r="A106" t="s">
        <v>526</v>
      </c>
    </row>
    <row r="107" spans="1:7">
      <c r="A107" t="s">
        <v>527</v>
      </c>
      <c r="B107" s="1">
        <v>48231</v>
      </c>
      <c r="C107">
        <v>5.5</v>
      </c>
      <c r="D107">
        <v>8.5</v>
      </c>
      <c r="E107">
        <v>12.5</v>
      </c>
      <c r="F107">
        <v>25.6</v>
      </c>
      <c r="G107">
        <v>47.9</v>
      </c>
    </row>
    <row r="108" spans="1:7">
      <c r="A108" t="s">
        <v>528</v>
      </c>
      <c r="B108" s="1">
        <v>35722</v>
      </c>
      <c r="C108">
        <v>8.1999999999999993</v>
      </c>
      <c r="D108">
        <v>11.2</v>
      </c>
      <c r="E108">
        <v>13.6</v>
      </c>
      <c r="F108">
        <v>20.8</v>
      </c>
      <c r="G108">
        <v>46.2</v>
      </c>
    </row>
    <row r="109" spans="1:7">
      <c r="A109" t="s">
        <v>529</v>
      </c>
      <c r="B109" s="1">
        <v>195574</v>
      </c>
      <c r="C109">
        <v>12.8</v>
      </c>
      <c r="D109">
        <v>18.7</v>
      </c>
      <c r="E109">
        <v>19.8</v>
      </c>
      <c r="F109">
        <v>22.4</v>
      </c>
      <c r="G109">
        <v>26.3</v>
      </c>
    </row>
    <row r="110" spans="1:7">
      <c r="A110" t="s">
        <v>530</v>
      </c>
      <c r="B110" s="1">
        <v>93919</v>
      </c>
      <c r="C110">
        <v>12.8</v>
      </c>
      <c r="D110">
        <v>18.899999999999999</v>
      </c>
      <c r="E110">
        <v>20.8</v>
      </c>
      <c r="F110">
        <v>22.5</v>
      </c>
      <c r="G110">
        <v>24.9</v>
      </c>
    </row>
    <row r="111" spans="1:7">
      <c r="A111" t="s">
        <v>531</v>
      </c>
      <c r="B111" s="1">
        <v>52661</v>
      </c>
      <c r="C111">
        <v>9.1999999999999993</v>
      </c>
      <c r="D111">
        <v>14.9</v>
      </c>
      <c r="E111">
        <v>18.100000000000001</v>
      </c>
      <c r="F111">
        <v>25.2</v>
      </c>
      <c r="G111">
        <v>32.6</v>
      </c>
    </row>
    <row r="112" spans="1:7">
      <c r="A112" t="s">
        <v>532</v>
      </c>
      <c r="B112" s="1">
        <v>39645</v>
      </c>
      <c r="C112">
        <v>17.8</v>
      </c>
      <c r="D112">
        <v>23.9</v>
      </c>
      <c r="E112">
        <v>19.5</v>
      </c>
      <c r="F112">
        <v>18.2</v>
      </c>
      <c r="G112">
        <v>20.7</v>
      </c>
    </row>
    <row r="113" spans="1:7">
      <c r="A113" t="s">
        <v>533</v>
      </c>
      <c r="B113" s="1">
        <v>9350</v>
      </c>
      <c r="C113">
        <v>10.9</v>
      </c>
      <c r="D113">
        <v>15.6</v>
      </c>
      <c r="E113">
        <v>20.7</v>
      </c>
      <c r="F113">
        <v>23.8</v>
      </c>
      <c r="G113">
        <v>29.1</v>
      </c>
    </row>
    <row r="114" spans="1:7">
      <c r="A114" t="s">
        <v>534</v>
      </c>
      <c r="B114" s="1">
        <v>177014</v>
      </c>
      <c r="C114">
        <v>7.4</v>
      </c>
      <c r="D114">
        <v>11.8</v>
      </c>
      <c r="E114">
        <v>16.2</v>
      </c>
      <c r="F114">
        <v>24.6</v>
      </c>
      <c r="G114">
        <v>40</v>
      </c>
    </row>
    <row r="115" spans="1:7">
      <c r="A115" t="s">
        <v>535</v>
      </c>
      <c r="B115" s="1">
        <v>48001</v>
      </c>
      <c r="C115">
        <v>6</v>
      </c>
      <c r="D115">
        <v>7.7</v>
      </c>
      <c r="E115">
        <v>12.8</v>
      </c>
      <c r="F115">
        <v>21.9</v>
      </c>
      <c r="G115">
        <v>51.6</v>
      </c>
    </row>
    <row r="116" spans="1:7">
      <c r="A116" t="s">
        <v>536</v>
      </c>
      <c r="B116" s="1">
        <v>59656</v>
      </c>
      <c r="C116">
        <v>10.3</v>
      </c>
      <c r="D116">
        <v>14</v>
      </c>
      <c r="E116">
        <v>19.2</v>
      </c>
      <c r="F116">
        <v>23.4</v>
      </c>
      <c r="G116">
        <v>33.1</v>
      </c>
    </row>
    <row r="117" spans="1:7">
      <c r="A117" t="s">
        <v>537</v>
      </c>
      <c r="B117" s="1">
        <v>30542</v>
      </c>
      <c r="C117">
        <v>7.1</v>
      </c>
      <c r="D117">
        <v>11.4</v>
      </c>
      <c r="E117">
        <v>18.5</v>
      </c>
      <c r="F117">
        <v>25.1</v>
      </c>
      <c r="G117">
        <v>37.799999999999997</v>
      </c>
    </row>
    <row r="118" spans="1:7">
      <c r="A118" t="s">
        <v>538</v>
      </c>
    </row>
    <row r="119" spans="1:7">
      <c r="A119" t="s">
        <v>539</v>
      </c>
      <c r="B119" s="1">
        <v>38815</v>
      </c>
      <c r="C119">
        <v>5</v>
      </c>
      <c r="D119">
        <v>13.7</v>
      </c>
      <c r="E119">
        <v>14.1</v>
      </c>
      <c r="F119">
        <v>29.2</v>
      </c>
      <c r="G119">
        <v>38</v>
      </c>
    </row>
    <row r="120" spans="1:7">
      <c r="A120" t="s">
        <v>540</v>
      </c>
      <c r="B120" s="1">
        <v>42436</v>
      </c>
      <c r="C120">
        <v>10.9</v>
      </c>
      <c r="D120">
        <v>14.7</v>
      </c>
      <c r="E120">
        <v>19.600000000000001</v>
      </c>
      <c r="F120">
        <v>23.2</v>
      </c>
      <c r="G120">
        <v>31.6</v>
      </c>
    </row>
    <row r="121" spans="1:7">
      <c r="A121" t="s">
        <v>541</v>
      </c>
      <c r="B121" s="1">
        <v>13093</v>
      </c>
      <c r="C121">
        <v>9</v>
      </c>
      <c r="D121">
        <v>13.2</v>
      </c>
      <c r="E121">
        <v>16.7</v>
      </c>
      <c r="F121">
        <v>23.3</v>
      </c>
      <c r="G121">
        <v>37.799999999999997</v>
      </c>
    </row>
    <row r="122" spans="1:7">
      <c r="A122" t="s">
        <v>542</v>
      </c>
      <c r="B122" s="1">
        <v>56014</v>
      </c>
      <c r="C122">
        <v>15.5</v>
      </c>
      <c r="D122">
        <v>9.9</v>
      </c>
      <c r="E122">
        <v>9</v>
      </c>
      <c r="F122">
        <v>22.7</v>
      </c>
      <c r="G122">
        <v>43</v>
      </c>
    </row>
    <row r="123" spans="1:7">
      <c r="A123" t="s">
        <v>543</v>
      </c>
      <c r="B123" s="1">
        <v>28942</v>
      </c>
      <c r="C123">
        <v>15.8</v>
      </c>
      <c r="D123">
        <v>18.899999999999999</v>
      </c>
      <c r="E123">
        <v>22.8</v>
      </c>
      <c r="F123">
        <v>23.4</v>
      </c>
      <c r="G123">
        <v>19</v>
      </c>
    </row>
    <row r="124" spans="1:7">
      <c r="A124" t="s">
        <v>544</v>
      </c>
      <c r="B124" s="1">
        <v>67078</v>
      </c>
      <c r="C124">
        <v>8.4</v>
      </c>
      <c r="D124">
        <v>13.8</v>
      </c>
      <c r="E124">
        <v>18.2</v>
      </c>
      <c r="F124">
        <v>22.1</v>
      </c>
      <c r="G124">
        <v>37.4</v>
      </c>
    </row>
    <row r="125" spans="1:7">
      <c r="A125" t="s">
        <v>545</v>
      </c>
      <c r="B125" s="1">
        <v>117515</v>
      </c>
      <c r="C125">
        <v>6.9</v>
      </c>
      <c r="D125">
        <v>10.9</v>
      </c>
      <c r="E125">
        <v>16.3</v>
      </c>
      <c r="F125">
        <v>23.7</v>
      </c>
      <c r="G125">
        <v>42.2</v>
      </c>
    </row>
    <row r="126" spans="1:7">
      <c r="A126" t="s">
        <v>546</v>
      </c>
      <c r="B126" s="1">
        <v>398742</v>
      </c>
      <c r="C126">
        <v>2.1</v>
      </c>
      <c r="D126">
        <v>6.5</v>
      </c>
      <c r="E126">
        <v>13.7</v>
      </c>
      <c r="F126">
        <v>24.8</v>
      </c>
      <c r="G126">
        <v>52.9</v>
      </c>
    </row>
    <row r="127" spans="1:7">
      <c r="A127" t="s">
        <v>547</v>
      </c>
      <c r="B127" s="1">
        <v>37514</v>
      </c>
      <c r="C127">
        <v>8.3000000000000007</v>
      </c>
      <c r="D127">
        <v>13.5</v>
      </c>
      <c r="E127">
        <v>14.7</v>
      </c>
      <c r="F127">
        <v>22.7</v>
      </c>
      <c r="G127">
        <v>40.9</v>
      </c>
    </row>
    <row r="128" spans="1:7">
      <c r="A128" t="s">
        <v>548</v>
      </c>
      <c r="B128" s="1">
        <v>361229</v>
      </c>
      <c r="C128">
        <v>1.4</v>
      </c>
      <c r="D128">
        <v>5.7</v>
      </c>
      <c r="E128">
        <v>13.6</v>
      </c>
      <c r="F128">
        <v>25</v>
      </c>
      <c r="G128">
        <v>54.2</v>
      </c>
    </row>
    <row r="129" spans="1:7">
      <c r="A129" t="s">
        <v>549</v>
      </c>
    </row>
    <row r="130" spans="1:7">
      <c r="A130" t="s">
        <v>550</v>
      </c>
      <c r="B130" s="1">
        <v>4215547</v>
      </c>
      <c r="C130">
        <v>3.3</v>
      </c>
      <c r="D130">
        <v>8.6</v>
      </c>
      <c r="E130">
        <v>15</v>
      </c>
      <c r="F130">
        <v>24</v>
      </c>
      <c r="G130">
        <v>49.2</v>
      </c>
    </row>
    <row r="131" spans="1:7">
      <c r="A131" t="s">
        <v>551</v>
      </c>
      <c r="B131" s="1">
        <v>3401575</v>
      </c>
      <c r="C131">
        <v>1.5</v>
      </c>
      <c r="D131">
        <v>6</v>
      </c>
      <c r="E131">
        <v>14.3</v>
      </c>
      <c r="F131">
        <v>25.4</v>
      </c>
      <c r="G131">
        <v>52.8</v>
      </c>
    </row>
    <row r="132" spans="1:7">
      <c r="A132" t="s">
        <v>552</v>
      </c>
      <c r="B132" s="1">
        <v>197988</v>
      </c>
      <c r="C132">
        <v>-1.7</v>
      </c>
      <c r="D132">
        <v>5.2</v>
      </c>
      <c r="E132">
        <v>10.9</v>
      </c>
      <c r="F132">
        <v>15.4</v>
      </c>
      <c r="G132">
        <v>70.2</v>
      </c>
    </row>
    <row r="133" spans="1:7">
      <c r="A133" t="s">
        <v>553</v>
      </c>
    </row>
    <row r="134" spans="1:7">
      <c r="A134" t="s">
        <v>554</v>
      </c>
      <c r="B134" s="1">
        <v>440370</v>
      </c>
      <c r="C134">
        <v>15.7</v>
      </c>
      <c r="D134">
        <v>27</v>
      </c>
      <c r="E134">
        <v>22.2</v>
      </c>
      <c r="F134">
        <v>19.100000000000001</v>
      </c>
      <c r="G134">
        <v>16</v>
      </c>
    </row>
    <row r="135" spans="1:7">
      <c r="A135" t="s">
        <v>555</v>
      </c>
    </row>
    <row r="136" spans="1:7">
      <c r="A136" t="s">
        <v>556</v>
      </c>
      <c r="B136" s="1">
        <v>84377</v>
      </c>
      <c r="C136">
        <v>2.2000000000000002</v>
      </c>
      <c r="D136">
        <v>7.8</v>
      </c>
      <c r="E136">
        <v>14</v>
      </c>
      <c r="F136">
        <v>17.3</v>
      </c>
      <c r="G136">
        <v>58.7</v>
      </c>
    </row>
    <row r="137" spans="1:7">
      <c r="A137" t="s">
        <v>557</v>
      </c>
    </row>
    <row r="138" spans="1:7">
      <c r="A138" t="s">
        <v>558</v>
      </c>
      <c r="B138" s="1">
        <v>15217</v>
      </c>
      <c r="C138">
        <v>5.6</v>
      </c>
      <c r="D138">
        <v>20.399999999999999</v>
      </c>
      <c r="E138">
        <v>20.6</v>
      </c>
      <c r="F138">
        <v>27.8</v>
      </c>
      <c r="G138">
        <v>25.6</v>
      </c>
    </row>
    <row r="139" spans="1:7">
      <c r="A139" t="s">
        <v>559</v>
      </c>
    </row>
    <row r="140" spans="1:7">
      <c r="A140" t="s">
        <v>560</v>
      </c>
      <c r="B140" s="1">
        <v>34051</v>
      </c>
      <c r="C140">
        <v>40.5</v>
      </c>
      <c r="D140">
        <v>24.9</v>
      </c>
      <c r="E140">
        <v>9.1999999999999993</v>
      </c>
      <c r="F140">
        <v>10.7</v>
      </c>
      <c r="G140">
        <v>14.6</v>
      </c>
    </row>
    <row r="141" spans="1:7">
      <c r="A141" t="s">
        <v>561</v>
      </c>
      <c r="B141" s="1">
        <v>27950</v>
      </c>
      <c r="C141">
        <v>16.2</v>
      </c>
      <c r="D141">
        <v>21.5</v>
      </c>
      <c r="E141">
        <v>21.1</v>
      </c>
      <c r="F141">
        <v>19.600000000000001</v>
      </c>
      <c r="G141">
        <v>21.6</v>
      </c>
    </row>
    <row r="142" spans="1:7">
      <c r="A142" t="s">
        <v>562</v>
      </c>
      <c r="B142" s="1">
        <v>14018</v>
      </c>
      <c r="C142">
        <v>20.2</v>
      </c>
      <c r="D142">
        <v>23.2</v>
      </c>
      <c r="E142">
        <v>15</v>
      </c>
      <c r="F142">
        <v>15.2</v>
      </c>
      <c r="G142">
        <v>26.4</v>
      </c>
    </row>
    <row r="143" spans="1:7">
      <c r="A143" t="s">
        <v>563</v>
      </c>
      <c r="B143" s="1">
        <v>259142</v>
      </c>
      <c r="C143">
        <v>0.2</v>
      </c>
      <c r="D143">
        <v>2.2000000000000002</v>
      </c>
      <c r="E143">
        <v>9.8000000000000007</v>
      </c>
      <c r="F143">
        <v>21.7</v>
      </c>
      <c r="G143">
        <v>66.099999999999994</v>
      </c>
    </row>
    <row r="144" spans="1:7">
      <c r="A144" t="s">
        <v>564</v>
      </c>
      <c r="B144" s="1">
        <v>198482</v>
      </c>
      <c r="C144">
        <v>-0.2</v>
      </c>
      <c r="D144">
        <v>1.4</v>
      </c>
      <c r="E144">
        <v>8.9</v>
      </c>
      <c r="F144">
        <v>21.2</v>
      </c>
      <c r="G144">
        <v>68.7</v>
      </c>
    </row>
    <row r="145" spans="1:7">
      <c r="A145" t="s">
        <v>565</v>
      </c>
      <c r="B145" s="1">
        <v>49209</v>
      </c>
      <c r="C145">
        <v>0.9</v>
      </c>
      <c r="D145">
        <v>3.1</v>
      </c>
      <c r="E145">
        <v>11.4</v>
      </c>
      <c r="F145">
        <v>23.3</v>
      </c>
      <c r="G145">
        <v>61.3</v>
      </c>
    </row>
    <row r="146" spans="1:7">
      <c r="A146" t="s">
        <v>566</v>
      </c>
      <c r="B146" s="1">
        <v>11451</v>
      </c>
      <c r="C146">
        <v>5.7</v>
      </c>
      <c r="D146">
        <v>11.9</v>
      </c>
      <c r="E146">
        <v>17.2</v>
      </c>
      <c r="F146">
        <v>23.1</v>
      </c>
      <c r="G146">
        <v>42</v>
      </c>
    </row>
    <row r="147" spans="1:7">
      <c r="A147" t="s">
        <v>567</v>
      </c>
      <c r="B147" s="1">
        <v>3956405</v>
      </c>
      <c r="C147">
        <v>3.5</v>
      </c>
      <c r="D147">
        <v>9</v>
      </c>
      <c r="E147">
        <v>15.3</v>
      </c>
      <c r="F147">
        <v>24.1</v>
      </c>
      <c r="G147">
        <v>48.1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/>
  </sheetViews>
  <sheetFormatPr baseColWidth="10" defaultRowHeight="15" x14ac:dyDescent="0"/>
  <sheetData>
    <row r="1" spans="1:7">
      <c r="A1" t="s">
        <v>418</v>
      </c>
      <c r="B1" s="1">
        <v>92388</v>
      </c>
      <c r="C1" s="1">
        <v>18456</v>
      </c>
      <c r="D1" s="1">
        <v>18474</v>
      </c>
      <c r="E1" s="1">
        <v>18474</v>
      </c>
      <c r="F1" s="1">
        <v>18487</v>
      </c>
      <c r="G1" s="1">
        <v>18498</v>
      </c>
    </row>
    <row r="2" spans="1:7">
      <c r="A2" t="s">
        <v>419</v>
      </c>
      <c r="B2">
        <v>100</v>
      </c>
      <c r="C2">
        <v>20</v>
      </c>
      <c r="D2">
        <v>20</v>
      </c>
      <c r="E2">
        <v>20</v>
      </c>
      <c r="F2">
        <v>20</v>
      </c>
      <c r="G2">
        <v>20</v>
      </c>
    </row>
    <row r="3" spans="1:7">
      <c r="A3" t="s">
        <v>420</v>
      </c>
      <c r="B3" s="2">
        <v>49430</v>
      </c>
      <c r="C3" s="2">
        <v>8316</v>
      </c>
      <c r="D3" s="2">
        <v>21162</v>
      </c>
      <c r="E3" s="2">
        <v>36989</v>
      </c>
      <c r="F3" s="2">
        <v>59177</v>
      </c>
      <c r="G3" s="2">
        <v>121367</v>
      </c>
    </row>
    <row r="4" spans="1:7">
      <c r="A4" t="s">
        <v>421</v>
      </c>
      <c r="B4" s="1">
        <v>46934</v>
      </c>
      <c r="C4" s="1">
        <v>8323</v>
      </c>
      <c r="D4" s="1">
        <v>20859</v>
      </c>
      <c r="E4" s="1">
        <v>35817</v>
      </c>
      <c r="F4" s="1">
        <v>56497</v>
      </c>
      <c r="G4" s="1">
        <v>113044</v>
      </c>
    </row>
    <row r="5" spans="1:7">
      <c r="A5" t="s">
        <v>422</v>
      </c>
      <c r="B5">
        <v>48.1</v>
      </c>
      <c r="C5">
        <v>50.3</v>
      </c>
      <c r="D5">
        <v>51.5</v>
      </c>
      <c r="E5">
        <v>47.8</v>
      </c>
      <c r="F5">
        <v>45.3</v>
      </c>
      <c r="G5">
        <v>45.5</v>
      </c>
    </row>
    <row r="6" spans="1:7">
      <c r="A6" t="s">
        <v>423</v>
      </c>
    </row>
    <row r="7" spans="1:7">
      <c r="A7" t="s">
        <v>424</v>
      </c>
      <c r="B7">
        <v>2.5</v>
      </c>
      <c r="C7">
        <v>1.7</v>
      </c>
      <c r="D7">
        <v>2.2000000000000002</v>
      </c>
      <c r="E7">
        <v>2.5</v>
      </c>
      <c r="F7">
        <v>2.8</v>
      </c>
      <c r="G7">
        <v>3.2</v>
      </c>
    </row>
    <row r="8" spans="1:7">
      <c r="A8" t="s">
        <v>425</v>
      </c>
      <c r="B8">
        <v>0.7</v>
      </c>
      <c r="C8">
        <v>0.4</v>
      </c>
      <c r="D8">
        <v>0.5</v>
      </c>
      <c r="E8">
        <v>0.6</v>
      </c>
      <c r="F8">
        <v>0.8</v>
      </c>
      <c r="G8">
        <v>0.9</v>
      </c>
    </row>
    <row r="9" spans="1:7">
      <c r="A9" t="s">
        <v>426</v>
      </c>
      <c r="B9">
        <v>0.3</v>
      </c>
      <c r="C9">
        <v>0.4</v>
      </c>
      <c r="D9">
        <v>0.5</v>
      </c>
      <c r="E9">
        <v>0.3</v>
      </c>
      <c r="F9">
        <v>0.2</v>
      </c>
      <c r="G9">
        <v>0.1</v>
      </c>
    </row>
    <row r="10" spans="1:7">
      <c r="A10" t="s">
        <v>427</v>
      </c>
      <c r="B10">
        <v>1.4</v>
      </c>
      <c r="C10">
        <v>0.7</v>
      </c>
      <c r="D10">
        <v>1</v>
      </c>
      <c r="E10">
        <v>1.4</v>
      </c>
      <c r="F10">
        <v>1.8</v>
      </c>
      <c r="G10">
        <v>2.1</v>
      </c>
    </row>
    <row r="11" spans="1:7">
      <c r="A11" t="s">
        <v>428</v>
      </c>
      <c r="B11">
        <v>2</v>
      </c>
      <c r="C11">
        <v>1</v>
      </c>
      <c r="D11">
        <v>1.5</v>
      </c>
      <c r="E11">
        <v>2</v>
      </c>
      <c r="F11">
        <v>2.5</v>
      </c>
      <c r="G11">
        <v>2.9</v>
      </c>
    </row>
    <row r="12" spans="1:7">
      <c r="A12" t="s">
        <v>429</v>
      </c>
    </row>
    <row r="13" spans="1:7">
      <c r="A13" t="s">
        <v>430</v>
      </c>
      <c r="B13">
        <v>51</v>
      </c>
      <c r="C13">
        <v>35</v>
      </c>
      <c r="D13">
        <v>45</v>
      </c>
      <c r="E13">
        <v>53</v>
      </c>
      <c r="F13">
        <v>59</v>
      </c>
      <c r="G13">
        <v>62</v>
      </c>
    </row>
    <row r="14" spans="1:7">
      <c r="A14" t="s">
        <v>431</v>
      </c>
      <c r="B14">
        <v>49</v>
      </c>
      <c r="C14">
        <v>65</v>
      </c>
      <c r="D14">
        <v>55</v>
      </c>
      <c r="E14">
        <v>47</v>
      </c>
      <c r="F14">
        <v>41</v>
      </c>
      <c r="G14">
        <v>38</v>
      </c>
    </row>
    <row r="15" spans="1:7">
      <c r="A15" t="s">
        <v>432</v>
      </c>
      <c r="B15">
        <v>66</v>
      </c>
      <c r="C15">
        <v>42</v>
      </c>
      <c r="D15">
        <v>56</v>
      </c>
      <c r="E15">
        <v>65</v>
      </c>
      <c r="F15">
        <v>77</v>
      </c>
      <c r="G15">
        <v>89</v>
      </c>
    </row>
    <row r="16" spans="1:7">
      <c r="A16" t="s">
        <v>433</v>
      </c>
      <c r="B16">
        <v>40</v>
      </c>
      <c r="C16">
        <v>12</v>
      </c>
      <c r="D16">
        <v>21</v>
      </c>
      <c r="E16">
        <v>39</v>
      </c>
      <c r="F16">
        <v>57</v>
      </c>
      <c r="G16">
        <v>74</v>
      </c>
    </row>
    <row r="17" spans="1:7">
      <c r="A17" t="s">
        <v>434</v>
      </c>
      <c r="B17">
        <v>25</v>
      </c>
      <c r="C17">
        <v>30</v>
      </c>
      <c r="D17">
        <v>35</v>
      </c>
      <c r="E17">
        <v>26</v>
      </c>
      <c r="F17">
        <v>20</v>
      </c>
      <c r="G17">
        <v>15</v>
      </c>
    </row>
    <row r="18" spans="1:7">
      <c r="A18" t="s">
        <v>435</v>
      </c>
      <c r="B18">
        <v>34</v>
      </c>
      <c r="C18">
        <v>58</v>
      </c>
      <c r="D18">
        <v>44</v>
      </c>
      <c r="E18">
        <v>35</v>
      </c>
      <c r="F18">
        <v>23</v>
      </c>
      <c r="G18">
        <v>11</v>
      </c>
    </row>
    <row r="19" spans="1:7">
      <c r="A19" t="s">
        <v>436</v>
      </c>
      <c r="B19">
        <v>11</v>
      </c>
      <c r="C19">
        <v>16</v>
      </c>
      <c r="D19">
        <v>14</v>
      </c>
      <c r="E19">
        <v>11</v>
      </c>
      <c r="F19">
        <v>9</v>
      </c>
      <c r="G19">
        <v>6</v>
      </c>
    </row>
    <row r="20" spans="1:7">
      <c r="A20" t="s">
        <v>437</v>
      </c>
      <c r="B20">
        <v>89</v>
      </c>
      <c r="C20">
        <v>84</v>
      </c>
      <c r="D20">
        <v>86</v>
      </c>
      <c r="E20">
        <v>89</v>
      </c>
      <c r="F20">
        <v>91</v>
      </c>
      <c r="G20">
        <v>94</v>
      </c>
    </row>
    <row r="21" spans="1:7">
      <c r="A21" t="s">
        <v>438</v>
      </c>
      <c r="B21">
        <v>6</v>
      </c>
      <c r="C21">
        <v>13</v>
      </c>
      <c r="D21">
        <v>10</v>
      </c>
      <c r="E21">
        <v>5</v>
      </c>
      <c r="F21">
        <v>2</v>
      </c>
      <c r="G21">
        <v>1</v>
      </c>
    </row>
    <row r="22" spans="1:7">
      <c r="A22" t="s">
        <v>439</v>
      </c>
      <c r="B22">
        <v>37</v>
      </c>
      <c r="C22">
        <v>47</v>
      </c>
      <c r="D22">
        <v>47</v>
      </c>
      <c r="E22">
        <v>41</v>
      </c>
      <c r="F22">
        <v>32</v>
      </c>
      <c r="G22">
        <v>19</v>
      </c>
    </row>
    <row r="23" spans="1:7">
      <c r="A23" t="s">
        <v>440</v>
      </c>
      <c r="B23">
        <v>56</v>
      </c>
      <c r="C23">
        <v>40</v>
      </c>
      <c r="D23">
        <v>42</v>
      </c>
      <c r="E23">
        <v>54</v>
      </c>
      <c r="F23">
        <v>65</v>
      </c>
      <c r="G23">
        <v>80</v>
      </c>
    </row>
    <row r="24" spans="1:7">
      <c r="A24" t="s">
        <v>441</v>
      </c>
      <c r="B24" t="s">
        <v>373</v>
      </c>
      <c r="C24" t="s">
        <v>373</v>
      </c>
      <c r="D24">
        <v>1</v>
      </c>
      <c r="E24" t="s">
        <v>373</v>
      </c>
      <c r="F24" t="s">
        <v>373</v>
      </c>
      <c r="G24" t="s">
        <v>373</v>
      </c>
    </row>
    <row r="25" spans="1:7">
      <c r="A25" t="s">
        <v>442</v>
      </c>
      <c r="B25">
        <v>88</v>
      </c>
      <c r="C25">
        <v>65</v>
      </c>
      <c r="D25">
        <v>87</v>
      </c>
      <c r="E25">
        <v>94</v>
      </c>
      <c r="F25">
        <v>98</v>
      </c>
      <c r="G25">
        <v>98</v>
      </c>
    </row>
    <row r="26" spans="1:7">
      <c r="A26" t="s">
        <v>443</v>
      </c>
      <c r="B26" s="2">
        <v>3814110</v>
      </c>
      <c r="C26">
        <v>8.9</v>
      </c>
      <c r="D26">
        <v>12.7</v>
      </c>
      <c r="E26">
        <v>17.3</v>
      </c>
      <c r="F26">
        <v>23.7</v>
      </c>
      <c r="G26">
        <v>37.4</v>
      </c>
    </row>
    <row r="27" spans="1:7">
      <c r="A27" t="s">
        <v>444</v>
      </c>
      <c r="B27" s="1">
        <v>452223</v>
      </c>
      <c r="C27">
        <v>11.3</v>
      </c>
      <c r="D27">
        <v>14.7</v>
      </c>
      <c r="E27">
        <v>18</v>
      </c>
      <c r="F27">
        <v>23.4</v>
      </c>
      <c r="G27">
        <v>32.6</v>
      </c>
    </row>
    <row r="28" spans="1:7">
      <c r="A28" t="s">
        <v>445</v>
      </c>
      <c r="B28" s="1">
        <v>256417</v>
      </c>
      <c r="C28">
        <v>13.3</v>
      </c>
      <c r="D28">
        <v>16.600000000000001</v>
      </c>
      <c r="E28">
        <v>19.100000000000001</v>
      </c>
      <c r="F28">
        <v>22.8</v>
      </c>
      <c r="G28">
        <v>28.2</v>
      </c>
    </row>
    <row r="29" spans="1:7">
      <c r="A29" t="s">
        <v>446</v>
      </c>
      <c r="B29" s="1">
        <v>37428</v>
      </c>
      <c r="C29">
        <v>13.7</v>
      </c>
      <c r="D29">
        <v>16.7</v>
      </c>
      <c r="E29">
        <v>18.7</v>
      </c>
      <c r="F29">
        <v>22.4</v>
      </c>
      <c r="G29">
        <v>28.4</v>
      </c>
    </row>
    <row r="30" spans="1:7">
      <c r="A30" t="s">
        <v>447</v>
      </c>
      <c r="B30" s="1">
        <v>12767</v>
      </c>
      <c r="C30">
        <v>14.6</v>
      </c>
      <c r="D30">
        <v>17.3</v>
      </c>
      <c r="E30">
        <v>18.600000000000001</v>
      </c>
      <c r="F30">
        <v>22.2</v>
      </c>
      <c r="G30">
        <v>27.3</v>
      </c>
    </row>
    <row r="31" spans="1:7">
      <c r="A31" t="s">
        <v>448</v>
      </c>
      <c r="B31" s="1">
        <v>24661</v>
      </c>
      <c r="C31">
        <v>13.2</v>
      </c>
      <c r="D31">
        <v>16.399999999999999</v>
      </c>
      <c r="E31">
        <v>18.8</v>
      </c>
      <c r="F31">
        <v>22.5</v>
      </c>
      <c r="G31">
        <v>29</v>
      </c>
    </row>
    <row r="32" spans="1:7">
      <c r="A32" t="s">
        <v>449</v>
      </c>
      <c r="B32" s="1">
        <v>64802</v>
      </c>
      <c r="C32">
        <v>14.1</v>
      </c>
      <c r="D32">
        <v>17.2</v>
      </c>
      <c r="E32">
        <v>19.100000000000001</v>
      </c>
      <c r="F32">
        <v>22.8</v>
      </c>
      <c r="G32">
        <v>26.8</v>
      </c>
    </row>
    <row r="33" spans="1:7">
      <c r="A33" t="s">
        <v>450</v>
      </c>
      <c r="B33" s="1">
        <v>18956</v>
      </c>
      <c r="C33">
        <v>13.6</v>
      </c>
      <c r="D33">
        <v>16.8</v>
      </c>
      <c r="E33">
        <v>19.7</v>
      </c>
      <c r="F33">
        <v>22.8</v>
      </c>
      <c r="G33">
        <v>27.1</v>
      </c>
    </row>
    <row r="34" spans="1:7">
      <c r="A34" t="s">
        <v>451</v>
      </c>
      <c r="B34" s="1">
        <v>13644</v>
      </c>
      <c r="C34">
        <v>15</v>
      </c>
      <c r="D34">
        <v>18.899999999999999</v>
      </c>
      <c r="E34">
        <v>19.100000000000001</v>
      </c>
      <c r="F34">
        <v>22.9</v>
      </c>
      <c r="G34">
        <v>24</v>
      </c>
    </row>
    <row r="35" spans="1:7">
      <c r="A35" t="s">
        <v>452</v>
      </c>
      <c r="B35" s="1">
        <v>8197</v>
      </c>
      <c r="C35">
        <v>14.8</v>
      </c>
      <c r="D35">
        <v>18</v>
      </c>
      <c r="E35">
        <v>18.100000000000001</v>
      </c>
      <c r="F35">
        <v>22.7</v>
      </c>
      <c r="G35">
        <v>26.4</v>
      </c>
    </row>
    <row r="36" spans="1:7">
      <c r="A36" t="s">
        <v>453</v>
      </c>
      <c r="B36" s="1">
        <v>11623</v>
      </c>
      <c r="C36">
        <v>13.5</v>
      </c>
      <c r="D36">
        <v>16.7</v>
      </c>
      <c r="E36">
        <v>19.3</v>
      </c>
      <c r="F36">
        <v>24.1</v>
      </c>
      <c r="G36">
        <v>26.3</v>
      </c>
    </row>
    <row r="37" spans="1:7">
      <c r="A37" t="s">
        <v>454</v>
      </c>
      <c r="B37" s="1">
        <v>9618</v>
      </c>
      <c r="C37">
        <v>13.5</v>
      </c>
      <c r="D37">
        <v>14.5</v>
      </c>
      <c r="E37">
        <v>18.3</v>
      </c>
      <c r="F37">
        <v>21.5</v>
      </c>
      <c r="G37">
        <v>32.200000000000003</v>
      </c>
    </row>
    <row r="38" spans="1:7">
      <c r="A38" t="s">
        <v>455</v>
      </c>
      <c r="B38" s="1">
        <v>2764</v>
      </c>
      <c r="C38">
        <v>16</v>
      </c>
      <c r="D38">
        <v>20.100000000000001</v>
      </c>
      <c r="E38">
        <v>20.100000000000001</v>
      </c>
      <c r="F38">
        <v>21.5</v>
      </c>
      <c r="G38">
        <v>22.2</v>
      </c>
    </row>
    <row r="39" spans="1:7">
      <c r="A39" t="s">
        <v>456</v>
      </c>
      <c r="B39" s="1">
        <v>27405</v>
      </c>
      <c r="C39">
        <v>13.3</v>
      </c>
      <c r="D39">
        <v>16.7</v>
      </c>
      <c r="E39">
        <v>19.2</v>
      </c>
      <c r="F39">
        <v>22.8</v>
      </c>
      <c r="G39">
        <v>28</v>
      </c>
    </row>
    <row r="40" spans="1:7">
      <c r="A40" t="s">
        <v>457</v>
      </c>
      <c r="B40" s="1">
        <v>10672</v>
      </c>
      <c r="C40">
        <v>14.3</v>
      </c>
      <c r="D40">
        <v>18.899999999999999</v>
      </c>
      <c r="E40">
        <v>19.100000000000001</v>
      </c>
      <c r="F40">
        <v>22.4</v>
      </c>
      <c r="G40">
        <v>25.2</v>
      </c>
    </row>
    <row r="41" spans="1:7">
      <c r="A41" t="s">
        <v>458</v>
      </c>
      <c r="B41" s="1">
        <v>16732</v>
      </c>
      <c r="C41">
        <v>12.6</v>
      </c>
      <c r="D41">
        <v>15.3</v>
      </c>
      <c r="E41">
        <v>19.3</v>
      </c>
      <c r="F41">
        <v>23</v>
      </c>
      <c r="G41">
        <v>29.8</v>
      </c>
    </row>
    <row r="42" spans="1:7">
      <c r="A42" t="s">
        <v>459</v>
      </c>
      <c r="B42" s="1">
        <v>45213</v>
      </c>
      <c r="C42">
        <v>13.4</v>
      </c>
      <c r="D42">
        <v>17</v>
      </c>
      <c r="E42">
        <v>18.899999999999999</v>
      </c>
      <c r="F42">
        <v>22.3</v>
      </c>
      <c r="G42">
        <v>28.5</v>
      </c>
    </row>
    <row r="43" spans="1:7">
      <c r="A43" t="s">
        <v>460</v>
      </c>
      <c r="B43" s="1">
        <v>14365</v>
      </c>
      <c r="C43">
        <v>13.5</v>
      </c>
      <c r="D43">
        <v>17</v>
      </c>
      <c r="E43">
        <v>18.600000000000001</v>
      </c>
      <c r="F43">
        <v>21.4</v>
      </c>
      <c r="G43">
        <v>29.5</v>
      </c>
    </row>
    <row r="44" spans="1:7">
      <c r="A44" t="s">
        <v>461</v>
      </c>
      <c r="B44" s="1">
        <v>14425</v>
      </c>
      <c r="C44">
        <v>13.2</v>
      </c>
      <c r="D44">
        <v>17.100000000000001</v>
      </c>
      <c r="E44">
        <v>18.5</v>
      </c>
      <c r="F44">
        <v>22.8</v>
      </c>
      <c r="G44">
        <v>28.4</v>
      </c>
    </row>
    <row r="45" spans="1:7">
      <c r="A45" t="s">
        <v>462</v>
      </c>
      <c r="B45" s="1">
        <v>9492</v>
      </c>
      <c r="C45">
        <v>13.4</v>
      </c>
      <c r="D45">
        <v>16.7</v>
      </c>
      <c r="E45">
        <v>18.899999999999999</v>
      </c>
      <c r="F45">
        <v>22.4</v>
      </c>
      <c r="G45">
        <v>28.4</v>
      </c>
    </row>
    <row r="46" spans="1:7">
      <c r="A46" t="s">
        <v>463</v>
      </c>
      <c r="B46" s="1">
        <v>6931</v>
      </c>
      <c r="C46">
        <v>13.5</v>
      </c>
      <c r="D46">
        <v>16.8</v>
      </c>
      <c r="E46">
        <v>20.2</v>
      </c>
      <c r="F46">
        <v>22.9</v>
      </c>
      <c r="G46">
        <v>26.6</v>
      </c>
    </row>
    <row r="47" spans="1:7">
      <c r="A47" t="s">
        <v>464</v>
      </c>
      <c r="B47" s="2">
        <v>81570</v>
      </c>
      <c r="C47">
        <v>12.4</v>
      </c>
      <c r="D47">
        <v>16</v>
      </c>
      <c r="E47">
        <v>19.399999999999999</v>
      </c>
      <c r="F47">
        <v>23.1</v>
      </c>
      <c r="G47">
        <v>29.1</v>
      </c>
    </row>
    <row r="48" spans="1:7">
      <c r="A48" t="s">
        <v>465</v>
      </c>
      <c r="B48" s="1">
        <v>9981</v>
      </c>
      <c r="C48">
        <v>13.5</v>
      </c>
      <c r="D48">
        <v>16.100000000000001</v>
      </c>
      <c r="E48">
        <v>19.5</v>
      </c>
      <c r="F48">
        <v>22.5</v>
      </c>
      <c r="G48">
        <v>28.3</v>
      </c>
    </row>
    <row r="49" spans="1:7">
      <c r="A49" t="s">
        <v>466</v>
      </c>
      <c r="B49" s="1">
        <v>6980</v>
      </c>
      <c r="C49">
        <v>14.5</v>
      </c>
      <c r="D49">
        <v>17.7</v>
      </c>
      <c r="E49">
        <v>19.3</v>
      </c>
      <c r="F49">
        <v>23.9</v>
      </c>
      <c r="G49">
        <v>24.6</v>
      </c>
    </row>
    <row r="50" spans="1:7">
      <c r="A50" t="s">
        <v>467</v>
      </c>
      <c r="B50" s="1">
        <v>39349</v>
      </c>
      <c r="C50">
        <v>11.8</v>
      </c>
      <c r="D50">
        <v>15.9</v>
      </c>
      <c r="E50">
        <v>19.600000000000001</v>
      </c>
      <c r="F50">
        <v>23.4</v>
      </c>
      <c r="G50">
        <v>29.3</v>
      </c>
    </row>
    <row r="51" spans="1:7">
      <c r="A51" t="s">
        <v>468</v>
      </c>
      <c r="B51" s="1">
        <v>21191</v>
      </c>
      <c r="C51">
        <v>13.2</v>
      </c>
      <c r="D51">
        <v>16.399999999999999</v>
      </c>
      <c r="E51">
        <v>19.2</v>
      </c>
      <c r="F51">
        <v>22.9</v>
      </c>
      <c r="G51">
        <v>28.3</v>
      </c>
    </row>
    <row r="52" spans="1:7">
      <c r="A52" t="s">
        <v>469</v>
      </c>
    </row>
    <row r="53" spans="1:7">
      <c r="A53" t="s">
        <v>470</v>
      </c>
      <c r="B53" s="1">
        <v>4070</v>
      </c>
      <c r="C53">
        <v>8.6</v>
      </c>
      <c r="D53">
        <v>11.2</v>
      </c>
      <c r="E53">
        <v>17.7</v>
      </c>
      <c r="F53">
        <v>21.4</v>
      </c>
      <c r="G53">
        <v>41</v>
      </c>
    </row>
    <row r="54" spans="1:7">
      <c r="A54" t="s">
        <v>471</v>
      </c>
      <c r="B54" s="1">
        <v>195806</v>
      </c>
      <c r="C54">
        <v>8.6999999999999993</v>
      </c>
      <c r="D54">
        <v>12.1</v>
      </c>
      <c r="E54">
        <v>16.600000000000001</v>
      </c>
      <c r="F54">
        <v>24.3</v>
      </c>
      <c r="G54">
        <v>38.299999999999997</v>
      </c>
    </row>
    <row r="55" spans="1:7">
      <c r="A55" t="s">
        <v>472</v>
      </c>
      <c r="B55" s="1">
        <v>33436</v>
      </c>
      <c r="C55">
        <v>8.3000000000000007</v>
      </c>
      <c r="D55">
        <v>11.2</v>
      </c>
      <c r="E55">
        <v>18.7</v>
      </c>
      <c r="F55">
        <v>22.4</v>
      </c>
      <c r="G55">
        <v>39.4</v>
      </c>
    </row>
    <row r="56" spans="1:7">
      <c r="A56" t="s">
        <v>473</v>
      </c>
      <c r="B56" s="1">
        <v>1230077</v>
      </c>
      <c r="C56">
        <v>9.9</v>
      </c>
      <c r="D56">
        <v>13.5</v>
      </c>
      <c r="E56">
        <v>17.399999999999999</v>
      </c>
      <c r="F56">
        <v>22.7</v>
      </c>
      <c r="G56">
        <v>36.5</v>
      </c>
    </row>
    <row r="57" spans="1:7">
      <c r="A57" t="s">
        <v>474</v>
      </c>
      <c r="B57" s="1">
        <v>725589</v>
      </c>
      <c r="C57">
        <v>9.9</v>
      </c>
      <c r="D57">
        <v>13.1</v>
      </c>
      <c r="E57">
        <v>17.2</v>
      </c>
      <c r="F57">
        <v>22.3</v>
      </c>
      <c r="G57">
        <v>37.4</v>
      </c>
    </row>
    <row r="58" spans="1:7">
      <c r="A58" t="s">
        <v>475</v>
      </c>
      <c r="B58" s="1">
        <v>475613</v>
      </c>
      <c r="C58">
        <v>5.5</v>
      </c>
      <c r="D58">
        <v>9.1</v>
      </c>
      <c r="E58">
        <v>14.8</v>
      </c>
      <c r="F58">
        <v>23.9</v>
      </c>
      <c r="G58">
        <v>46.6</v>
      </c>
    </row>
    <row r="59" spans="1:7">
      <c r="A59" t="s">
        <v>476</v>
      </c>
      <c r="B59" s="1">
        <v>272244</v>
      </c>
      <c r="C59">
        <v>3.7</v>
      </c>
      <c r="D59">
        <v>6.7</v>
      </c>
      <c r="E59">
        <v>14</v>
      </c>
      <c r="F59">
        <v>25.2</v>
      </c>
      <c r="G59">
        <v>50.4</v>
      </c>
    </row>
    <row r="60" spans="1:7">
      <c r="A60" t="s">
        <v>477</v>
      </c>
      <c r="B60" s="1">
        <v>111732</v>
      </c>
      <c r="C60">
        <v>7.9</v>
      </c>
      <c r="D60">
        <v>11.6</v>
      </c>
      <c r="E60">
        <v>14.5</v>
      </c>
      <c r="F60">
        <v>22.6</v>
      </c>
      <c r="G60">
        <v>43.4</v>
      </c>
    </row>
    <row r="61" spans="1:7">
      <c r="A61" t="s">
        <v>478</v>
      </c>
    </row>
    <row r="62" spans="1:7">
      <c r="A62" t="s">
        <v>479</v>
      </c>
      <c r="B62" s="1">
        <v>91638</v>
      </c>
      <c r="C62">
        <v>7.8</v>
      </c>
      <c r="D62">
        <v>13.5</v>
      </c>
      <c r="E62">
        <v>17.7</v>
      </c>
      <c r="F62">
        <v>21.9</v>
      </c>
      <c r="G62">
        <v>39.1</v>
      </c>
    </row>
    <row r="63" spans="1:7">
      <c r="A63" t="s">
        <v>480</v>
      </c>
      <c r="B63" s="1">
        <v>202973</v>
      </c>
      <c r="C63">
        <v>20.399999999999999</v>
      </c>
      <c r="D63">
        <v>23.6</v>
      </c>
      <c r="E63">
        <v>24.1</v>
      </c>
      <c r="F63">
        <v>19.2</v>
      </c>
      <c r="G63">
        <v>12.8</v>
      </c>
    </row>
    <row r="64" spans="1:7">
      <c r="A64" t="s">
        <v>481</v>
      </c>
      <c r="B64" s="1">
        <v>47002</v>
      </c>
      <c r="C64">
        <v>9</v>
      </c>
      <c r="D64">
        <v>8.5</v>
      </c>
      <c r="E64">
        <v>12.3</v>
      </c>
      <c r="F64">
        <v>18.7</v>
      </c>
      <c r="G64">
        <v>51.5</v>
      </c>
    </row>
    <row r="65" spans="1:7">
      <c r="A65" t="s">
        <v>482</v>
      </c>
      <c r="B65" s="1">
        <v>247864</v>
      </c>
      <c r="C65">
        <v>12.4</v>
      </c>
      <c r="D65">
        <v>16.5</v>
      </c>
      <c r="E65">
        <v>19.3</v>
      </c>
      <c r="F65">
        <v>23.2</v>
      </c>
      <c r="G65">
        <v>28.7</v>
      </c>
    </row>
    <row r="66" spans="1:7">
      <c r="A66" t="s">
        <v>483</v>
      </c>
      <c r="B66" s="1">
        <v>29877</v>
      </c>
      <c r="C66">
        <v>11.3</v>
      </c>
      <c r="D66">
        <v>16</v>
      </c>
      <c r="E66">
        <v>20.100000000000001</v>
      </c>
      <c r="F66">
        <v>21.4</v>
      </c>
      <c r="G66">
        <v>31.1</v>
      </c>
    </row>
    <row r="67" spans="1:7">
      <c r="A67" t="s">
        <v>484</v>
      </c>
      <c r="B67" s="1">
        <v>89866</v>
      </c>
      <c r="C67">
        <v>13.3</v>
      </c>
      <c r="D67">
        <v>17.600000000000001</v>
      </c>
      <c r="E67">
        <v>19.5</v>
      </c>
      <c r="F67">
        <v>23.1</v>
      </c>
      <c r="G67">
        <v>26.4</v>
      </c>
    </row>
    <row r="68" spans="1:7">
      <c r="A68" t="s">
        <v>485</v>
      </c>
      <c r="B68" s="1">
        <v>8298</v>
      </c>
      <c r="C68">
        <v>14.4</v>
      </c>
      <c r="D68">
        <v>20</v>
      </c>
      <c r="E68">
        <v>17.2</v>
      </c>
      <c r="F68">
        <v>20.7</v>
      </c>
      <c r="G68">
        <v>27.8</v>
      </c>
    </row>
    <row r="69" spans="1:7">
      <c r="A69" t="s">
        <v>486</v>
      </c>
      <c r="B69" s="1">
        <v>89400</v>
      </c>
      <c r="C69">
        <v>12.1</v>
      </c>
      <c r="D69">
        <v>15.3</v>
      </c>
      <c r="E69">
        <v>19.2</v>
      </c>
      <c r="F69">
        <v>23.8</v>
      </c>
      <c r="G69">
        <v>29.6</v>
      </c>
    </row>
    <row r="70" spans="1:7">
      <c r="A70" t="s">
        <v>487</v>
      </c>
      <c r="B70" s="1">
        <v>30423</v>
      </c>
      <c r="C70">
        <v>10.9</v>
      </c>
      <c r="D70">
        <v>15.9</v>
      </c>
      <c r="E70">
        <v>18.399999999999999</v>
      </c>
      <c r="F70">
        <v>23.8</v>
      </c>
      <c r="G70">
        <v>31</v>
      </c>
    </row>
    <row r="71" spans="1:7">
      <c r="A71" t="s">
        <v>488</v>
      </c>
      <c r="B71" s="1">
        <v>68013</v>
      </c>
      <c r="C71">
        <v>6.4</v>
      </c>
      <c r="D71">
        <v>11.3</v>
      </c>
      <c r="E71">
        <v>16.600000000000001</v>
      </c>
      <c r="F71">
        <v>20.9</v>
      </c>
      <c r="G71">
        <v>44.9</v>
      </c>
    </row>
    <row r="72" spans="1:7">
      <c r="A72" t="s">
        <v>489</v>
      </c>
      <c r="B72" s="1">
        <v>32510</v>
      </c>
      <c r="C72">
        <v>4.5999999999999996</v>
      </c>
      <c r="D72">
        <v>10.199999999999999</v>
      </c>
      <c r="E72">
        <v>18.100000000000001</v>
      </c>
      <c r="F72">
        <v>21.1</v>
      </c>
      <c r="G72">
        <v>46</v>
      </c>
    </row>
    <row r="73" spans="1:7">
      <c r="A73" t="s">
        <v>490</v>
      </c>
      <c r="B73" s="1">
        <v>35503</v>
      </c>
      <c r="C73">
        <v>8.1</v>
      </c>
      <c r="D73">
        <v>12.2</v>
      </c>
      <c r="E73">
        <v>15.2</v>
      </c>
      <c r="F73">
        <v>20.7</v>
      </c>
      <c r="G73">
        <v>43.8</v>
      </c>
    </row>
    <row r="74" spans="1:7">
      <c r="A74" t="s">
        <v>491</v>
      </c>
      <c r="B74" s="1">
        <v>48205</v>
      </c>
      <c r="C74">
        <v>10.1</v>
      </c>
      <c r="D74">
        <v>14.1</v>
      </c>
      <c r="E74">
        <v>16.5</v>
      </c>
      <c r="F74">
        <v>30.7</v>
      </c>
      <c r="G74">
        <v>28.6</v>
      </c>
    </row>
    <row r="75" spans="1:7">
      <c r="A75" t="s">
        <v>492</v>
      </c>
      <c r="B75" s="1">
        <v>11138</v>
      </c>
      <c r="C75">
        <v>13.2</v>
      </c>
      <c r="D75">
        <v>18.7</v>
      </c>
      <c r="E75">
        <v>18.100000000000001</v>
      </c>
      <c r="F75">
        <v>24.6</v>
      </c>
      <c r="G75">
        <v>25.5</v>
      </c>
    </row>
    <row r="76" spans="1:7">
      <c r="A76" t="s">
        <v>493</v>
      </c>
      <c r="B76" s="1">
        <v>25614</v>
      </c>
      <c r="C76">
        <v>8.6</v>
      </c>
      <c r="D76">
        <v>11.9</v>
      </c>
      <c r="E76">
        <v>15.1</v>
      </c>
      <c r="F76">
        <v>36</v>
      </c>
      <c r="G76">
        <v>28.4</v>
      </c>
    </row>
    <row r="77" spans="1:7">
      <c r="A77" t="s">
        <v>494</v>
      </c>
      <c r="B77" s="1">
        <v>11453</v>
      </c>
      <c r="C77">
        <v>10.6</v>
      </c>
      <c r="D77">
        <v>14.7</v>
      </c>
      <c r="E77">
        <v>18.2</v>
      </c>
      <c r="F77">
        <v>24.6</v>
      </c>
      <c r="G77">
        <v>31.9</v>
      </c>
    </row>
    <row r="78" spans="1:7">
      <c r="A78" t="s">
        <v>495</v>
      </c>
      <c r="B78" s="1">
        <v>140406</v>
      </c>
      <c r="C78">
        <v>6.8</v>
      </c>
      <c r="D78">
        <v>11.2</v>
      </c>
      <c r="E78">
        <v>15.9</v>
      </c>
      <c r="F78">
        <v>22.5</v>
      </c>
      <c r="G78">
        <v>43.6</v>
      </c>
    </row>
    <row r="79" spans="1:7">
      <c r="A79" t="s">
        <v>496</v>
      </c>
      <c r="B79" s="1">
        <v>11887</v>
      </c>
      <c r="C79">
        <v>6.8</v>
      </c>
      <c r="D79">
        <v>17.100000000000001</v>
      </c>
      <c r="E79">
        <v>16.5</v>
      </c>
      <c r="F79">
        <v>18.3</v>
      </c>
      <c r="G79">
        <v>41.3</v>
      </c>
    </row>
    <row r="80" spans="1:7">
      <c r="A80" t="s">
        <v>497</v>
      </c>
      <c r="B80" s="1">
        <v>36880</v>
      </c>
      <c r="C80">
        <v>5</v>
      </c>
      <c r="D80">
        <v>9.4</v>
      </c>
      <c r="E80">
        <v>14.7</v>
      </c>
      <c r="F80">
        <v>21.3</v>
      </c>
      <c r="G80">
        <v>49.7</v>
      </c>
    </row>
    <row r="81" spans="1:7">
      <c r="A81" t="s">
        <v>498</v>
      </c>
      <c r="B81" s="1">
        <v>3922</v>
      </c>
      <c r="C81">
        <v>5.8</v>
      </c>
      <c r="D81">
        <v>12.9</v>
      </c>
      <c r="E81">
        <v>11.3</v>
      </c>
      <c r="F81">
        <v>16.600000000000001</v>
      </c>
      <c r="G81">
        <v>53.4</v>
      </c>
    </row>
    <row r="82" spans="1:7">
      <c r="A82" t="s">
        <v>499</v>
      </c>
      <c r="B82" s="1">
        <v>17975</v>
      </c>
      <c r="C82">
        <v>8.5</v>
      </c>
      <c r="D82">
        <v>10.6</v>
      </c>
      <c r="E82">
        <v>17</v>
      </c>
      <c r="F82">
        <v>23.7</v>
      </c>
      <c r="G82">
        <v>40.1</v>
      </c>
    </row>
    <row r="83" spans="1:7">
      <c r="A83" t="s">
        <v>500</v>
      </c>
    </row>
    <row r="84" spans="1:7">
      <c r="A84" t="s">
        <v>501</v>
      </c>
      <c r="B84" s="1">
        <v>9040</v>
      </c>
      <c r="C84">
        <v>8.1999999999999993</v>
      </c>
      <c r="D84">
        <v>14.2</v>
      </c>
      <c r="E84">
        <v>18.2</v>
      </c>
      <c r="F84">
        <v>22.9</v>
      </c>
      <c r="G84">
        <v>36.5</v>
      </c>
    </row>
    <row r="85" spans="1:7">
      <c r="A85" t="s">
        <v>502</v>
      </c>
      <c r="B85" s="1">
        <v>60703</v>
      </c>
      <c r="C85">
        <v>7.2</v>
      </c>
      <c r="D85">
        <v>10.8</v>
      </c>
      <c r="E85">
        <v>16.2</v>
      </c>
      <c r="F85">
        <v>24</v>
      </c>
      <c r="G85">
        <v>41.9</v>
      </c>
    </row>
    <row r="86" spans="1:7">
      <c r="A86" t="s">
        <v>503</v>
      </c>
      <c r="B86" s="1">
        <v>155353</v>
      </c>
      <c r="C86">
        <v>10.1</v>
      </c>
      <c r="D86">
        <v>12.4</v>
      </c>
      <c r="E86">
        <v>16.3</v>
      </c>
      <c r="F86">
        <v>22.4</v>
      </c>
      <c r="G86">
        <v>38.799999999999997</v>
      </c>
    </row>
    <row r="87" spans="1:7">
      <c r="A87" t="s">
        <v>504</v>
      </c>
      <c r="B87" s="1">
        <v>36298</v>
      </c>
      <c r="C87">
        <v>8.5</v>
      </c>
      <c r="D87">
        <v>11.1</v>
      </c>
      <c r="E87">
        <v>15.6</v>
      </c>
      <c r="F87">
        <v>22.7</v>
      </c>
      <c r="G87">
        <v>42.1</v>
      </c>
    </row>
    <row r="88" spans="1:7">
      <c r="A88" t="s">
        <v>505</v>
      </c>
      <c r="B88" s="1">
        <v>28096</v>
      </c>
      <c r="C88">
        <v>7.8</v>
      </c>
      <c r="D88">
        <v>10.3</v>
      </c>
      <c r="E88">
        <v>15.5</v>
      </c>
      <c r="F88">
        <v>22.8</v>
      </c>
      <c r="G88">
        <v>43.6</v>
      </c>
    </row>
    <row r="89" spans="1:7">
      <c r="A89" t="s">
        <v>506</v>
      </c>
      <c r="B89" s="1">
        <v>8202</v>
      </c>
      <c r="C89">
        <v>11.1</v>
      </c>
      <c r="D89">
        <v>13.7</v>
      </c>
      <c r="E89">
        <v>15.9</v>
      </c>
      <c r="F89">
        <v>22.5</v>
      </c>
      <c r="G89">
        <v>36.799999999999997</v>
      </c>
    </row>
    <row r="90" spans="1:7">
      <c r="A90" t="s">
        <v>507</v>
      </c>
      <c r="B90" s="1">
        <v>61586</v>
      </c>
      <c r="C90">
        <v>11.5</v>
      </c>
      <c r="D90">
        <v>12.9</v>
      </c>
      <c r="E90">
        <v>15.9</v>
      </c>
      <c r="F90">
        <v>21.6</v>
      </c>
      <c r="G90">
        <v>38.1</v>
      </c>
    </row>
    <row r="91" spans="1:7">
      <c r="A91" t="s">
        <v>508</v>
      </c>
      <c r="B91" s="1">
        <v>50587</v>
      </c>
      <c r="C91">
        <v>12.4</v>
      </c>
      <c r="D91">
        <v>12.5</v>
      </c>
      <c r="E91">
        <v>15.5</v>
      </c>
      <c r="F91">
        <v>21.5</v>
      </c>
      <c r="G91">
        <v>38.200000000000003</v>
      </c>
    </row>
    <row r="92" spans="1:7">
      <c r="A92" t="s">
        <v>509</v>
      </c>
      <c r="B92" s="1">
        <v>10999</v>
      </c>
      <c r="C92">
        <v>7.3</v>
      </c>
      <c r="D92">
        <v>14.9</v>
      </c>
      <c r="E92">
        <v>17.899999999999999</v>
      </c>
      <c r="F92">
        <v>22</v>
      </c>
      <c r="G92">
        <v>37.799999999999997</v>
      </c>
    </row>
    <row r="93" spans="1:7">
      <c r="A93" t="s">
        <v>510</v>
      </c>
      <c r="B93" s="1">
        <v>7440</v>
      </c>
      <c r="C93">
        <v>7.9</v>
      </c>
      <c r="D93">
        <v>13.8</v>
      </c>
      <c r="E93">
        <v>22.2</v>
      </c>
      <c r="F93">
        <v>21.3</v>
      </c>
      <c r="G93">
        <v>34.799999999999997</v>
      </c>
    </row>
    <row r="94" spans="1:7">
      <c r="A94" t="s">
        <v>511</v>
      </c>
      <c r="B94" s="1">
        <v>26907</v>
      </c>
      <c r="C94">
        <v>10.9</v>
      </c>
      <c r="D94">
        <v>13.3</v>
      </c>
      <c r="E94">
        <v>17</v>
      </c>
      <c r="F94">
        <v>24.8</v>
      </c>
      <c r="G94">
        <v>34</v>
      </c>
    </row>
    <row r="95" spans="1:7">
      <c r="A95" t="s">
        <v>512</v>
      </c>
      <c r="B95" s="1">
        <v>23123</v>
      </c>
      <c r="C95">
        <v>8.4</v>
      </c>
      <c r="D95">
        <v>11.9</v>
      </c>
      <c r="E95">
        <v>15.8</v>
      </c>
      <c r="F95">
        <v>21.4</v>
      </c>
      <c r="G95">
        <v>42.4</v>
      </c>
    </row>
    <row r="96" spans="1:7">
      <c r="A96" t="s">
        <v>513</v>
      </c>
      <c r="B96" s="1">
        <v>736316</v>
      </c>
      <c r="C96">
        <v>8.1999999999999993</v>
      </c>
      <c r="D96">
        <v>12.6</v>
      </c>
      <c r="E96">
        <v>18.7</v>
      </c>
      <c r="F96">
        <v>26</v>
      </c>
      <c r="G96">
        <v>34.5</v>
      </c>
    </row>
    <row r="97" spans="1:7">
      <c r="A97" t="s">
        <v>514</v>
      </c>
      <c r="B97" s="1">
        <v>349072</v>
      </c>
      <c r="C97">
        <v>8.5</v>
      </c>
      <c r="D97">
        <v>12.3</v>
      </c>
      <c r="E97">
        <v>19</v>
      </c>
      <c r="F97">
        <v>26.9</v>
      </c>
      <c r="G97">
        <v>33.299999999999997</v>
      </c>
    </row>
    <row r="98" spans="1:7">
      <c r="A98" t="s">
        <v>515</v>
      </c>
      <c r="B98" s="1">
        <v>163287</v>
      </c>
      <c r="C98">
        <v>6.2</v>
      </c>
      <c r="D98">
        <v>9.6</v>
      </c>
      <c r="E98">
        <v>17.899999999999999</v>
      </c>
      <c r="F98">
        <v>26.8</v>
      </c>
      <c r="G98">
        <v>39.6</v>
      </c>
    </row>
    <row r="99" spans="1:7">
      <c r="A99" t="s">
        <v>516</v>
      </c>
      <c r="B99" s="1">
        <v>179176</v>
      </c>
      <c r="C99">
        <v>10.8</v>
      </c>
      <c r="D99">
        <v>15</v>
      </c>
      <c r="E99">
        <v>20.2</v>
      </c>
      <c r="F99">
        <v>27</v>
      </c>
      <c r="G99">
        <v>27</v>
      </c>
    </row>
    <row r="100" spans="1:7">
      <c r="A100" t="s">
        <v>517</v>
      </c>
      <c r="B100" s="1">
        <v>6608</v>
      </c>
      <c r="C100" t="s">
        <v>577</v>
      </c>
      <c r="D100" t="s">
        <v>578</v>
      </c>
      <c r="E100">
        <v>14</v>
      </c>
      <c r="F100">
        <v>28.7</v>
      </c>
      <c r="G100">
        <v>47.7</v>
      </c>
    </row>
    <row r="101" spans="1:7">
      <c r="A101" t="s">
        <v>521</v>
      </c>
      <c r="B101" s="1">
        <v>115707</v>
      </c>
      <c r="C101">
        <v>9.3000000000000007</v>
      </c>
      <c r="D101">
        <v>14.5</v>
      </c>
      <c r="E101">
        <v>19.899999999999999</v>
      </c>
      <c r="F101">
        <v>25.1</v>
      </c>
      <c r="G101">
        <v>31.3</v>
      </c>
    </row>
    <row r="102" spans="1:7">
      <c r="A102" t="s">
        <v>522</v>
      </c>
      <c r="B102" s="2">
        <v>234492</v>
      </c>
      <c r="C102">
        <v>7.4</v>
      </c>
      <c r="D102">
        <v>12.3</v>
      </c>
      <c r="E102">
        <v>18.3</v>
      </c>
      <c r="F102">
        <v>25.5</v>
      </c>
      <c r="G102">
        <v>36.5</v>
      </c>
    </row>
    <row r="103" spans="1:7">
      <c r="A103" t="s">
        <v>523</v>
      </c>
      <c r="B103" s="1">
        <v>37278</v>
      </c>
      <c r="C103">
        <v>5.2</v>
      </c>
      <c r="D103">
        <v>9.5</v>
      </c>
      <c r="E103">
        <v>19.399999999999999</v>
      </c>
      <c r="F103">
        <v>28.6</v>
      </c>
      <c r="G103">
        <v>37.299999999999997</v>
      </c>
    </row>
    <row r="104" spans="1:7">
      <c r="A104" t="s">
        <v>524</v>
      </c>
      <c r="B104" s="1">
        <v>66737</v>
      </c>
      <c r="C104">
        <v>8.6999999999999993</v>
      </c>
      <c r="D104">
        <v>13.9</v>
      </c>
      <c r="E104">
        <v>18.3</v>
      </c>
      <c r="F104">
        <v>24.5</v>
      </c>
      <c r="G104">
        <v>34.6</v>
      </c>
    </row>
    <row r="105" spans="1:7">
      <c r="A105" t="s">
        <v>525</v>
      </c>
      <c r="B105" s="1">
        <v>84959</v>
      </c>
      <c r="C105">
        <v>8.1999999999999993</v>
      </c>
      <c r="D105">
        <v>14.2</v>
      </c>
      <c r="E105">
        <v>20</v>
      </c>
      <c r="F105">
        <v>25.1</v>
      </c>
      <c r="G105">
        <v>32.5</v>
      </c>
    </row>
    <row r="106" spans="1:7">
      <c r="A106" t="s">
        <v>526</v>
      </c>
    </row>
    <row r="107" spans="1:7">
      <c r="A107" t="s">
        <v>527</v>
      </c>
      <c r="B107" s="1">
        <v>45518</v>
      </c>
      <c r="C107">
        <v>5.5</v>
      </c>
      <c r="D107">
        <v>8.6999999999999993</v>
      </c>
      <c r="E107">
        <v>14.4</v>
      </c>
      <c r="F107">
        <v>25.3</v>
      </c>
      <c r="G107">
        <v>46.2</v>
      </c>
    </row>
    <row r="108" spans="1:7">
      <c r="A108" t="s">
        <v>528</v>
      </c>
      <c r="B108" s="1">
        <v>37046</v>
      </c>
      <c r="C108">
        <v>8</v>
      </c>
      <c r="D108">
        <v>10.7</v>
      </c>
      <c r="E108">
        <v>14.9</v>
      </c>
      <c r="F108">
        <v>23.5</v>
      </c>
      <c r="G108">
        <v>42.9</v>
      </c>
    </row>
    <row r="109" spans="1:7">
      <c r="A109" t="s">
        <v>529</v>
      </c>
      <c r="B109" s="1">
        <v>220649</v>
      </c>
      <c r="C109">
        <v>11.6</v>
      </c>
      <c r="D109">
        <v>18.100000000000001</v>
      </c>
      <c r="E109">
        <v>20.8</v>
      </c>
      <c r="F109">
        <v>22.4</v>
      </c>
      <c r="G109">
        <v>27.1</v>
      </c>
    </row>
    <row r="110" spans="1:7">
      <c r="A110" t="s">
        <v>530</v>
      </c>
      <c r="B110" s="1">
        <v>109446</v>
      </c>
      <c r="C110">
        <v>11.8</v>
      </c>
      <c r="D110">
        <v>18.7</v>
      </c>
      <c r="E110">
        <v>20.5</v>
      </c>
      <c r="F110">
        <v>22.9</v>
      </c>
      <c r="G110">
        <v>26.2</v>
      </c>
    </row>
    <row r="111" spans="1:7">
      <c r="A111" t="s">
        <v>531</v>
      </c>
      <c r="B111" s="1">
        <v>55847</v>
      </c>
      <c r="C111">
        <v>7.9</v>
      </c>
      <c r="D111">
        <v>13.7</v>
      </c>
      <c r="E111">
        <v>21.6</v>
      </c>
      <c r="F111">
        <v>24</v>
      </c>
      <c r="G111">
        <v>32.9</v>
      </c>
    </row>
    <row r="112" spans="1:7">
      <c r="A112" t="s">
        <v>532</v>
      </c>
      <c r="B112" s="1">
        <v>45390</v>
      </c>
      <c r="C112">
        <v>14.9</v>
      </c>
      <c r="D112">
        <v>22.9</v>
      </c>
      <c r="E112">
        <v>21</v>
      </c>
      <c r="F112">
        <v>19.3</v>
      </c>
      <c r="G112">
        <v>21.9</v>
      </c>
    </row>
    <row r="113" spans="1:7">
      <c r="A113" t="s">
        <v>533</v>
      </c>
      <c r="B113" s="1">
        <v>9966</v>
      </c>
      <c r="C113">
        <v>14.8</v>
      </c>
      <c r="D113">
        <v>14.9</v>
      </c>
      <c r="E113">
        <v>20</v>
      </c>
      <c r="F113">
        <v>21.8</v>
      </c>
      <c r="G113">
        <v>28.5</v>
      </c>
    </row>
    <row r="114" spans="1:7">
      <c r="A114" t="s">
        <v>534</v>
      </c>
      <c r="B114" s="1">
        <v>195990</v>
      </c>
      <c r="C114">
        <v>7.5</v>
      </c>
      <c r="D114">
        <v>10.199999999999999</v>
      </c>
      <c r="E114">
        <v>15.2</v>
      </c>
      <c r="F114">
        <v>24.5</v>
      </c>
      <c r="G114">
        <v>42.6</v>
      </c>
    </row>
    <row r="115" spans="1:7">
      <c r="A115" t="s">
        <v>535</v>
      </c>
      <c r="B115" s="1">
        <v>51882</v>
      </c>
      <c r="C115">
        <v>6.5</v>
      </c>
      <c r="D115">
        <v>8</v>
      </c>
      <c r="E115">
        <v>12.4</v>
      </c>
      <c r="F115">
        <v>21.9</v>
      </c>
      <c r="G115">
        <v>51.2</v>
      </c>
    </row>
    <row r="116" spans="1:7">
      <c r="A116" t="s">
        <v>536</v>
      </c>
      <c r="B116" s="1">
        <v>65372</v>
      </c>
      <c r="C116">
        <v>10.8</v>
      </c>
      <c r="D116">
        <v>14</v>
      </c>
      <c r="E116">
        <v>18.7</v>
      </c>
      <c r="F116">
        <v>24.4</v>
      </c>
      <c r="G116">
        <v>32.200000000000003</v>
      </c>
    </row>
    <row r="117" spans="1:7">
      <c r="A117" t="s">
        <v>537</v>
      </c>
      <c r="B117" s="1">
        <v>34435</v>
      </c>
      <c r="C117">
        <v>7.1</v>
      </c>
      <c r="D117">
        <v>11.7</v>
      </c>
      <c r="E117">
        <v>17.2</v>
      </c>
      <c r="F117">
        <v>27.4</v>
      </c>
      <c r="G117">
        <v>36.700000000000003</v>
      </c>
    </row>
    <row r="118" spans="1:7">
      <c r="A118" t="s">
        <v>538</v>
      </c>
    </row>
    <row r="119" spans="1:7">
      <c r="A119" t="s">
        <v>539</v>
      </c>
      <c r="B119" s="1">
        <v>44301</v>
      </c>
      <c r="C119">
        <v>4.0999999999999996</v>
      </c>
      <c r="D119">
        <v>6</v>
      </c>
      <c r="E119">
        <v>11.6</v>
      </c>
      <c r="F119">
        <v>25.6</v>
      </c>
      <c r="G119">
        <v>52.7</v>
      </c>
    </row>
    <row r="120" spans="1:7">
      <c r="A120" t="s">
        <v>540</v>
      </c>
      <c r="B120" s="1">
        <v>47901</v>
      </c>
      <c r="C120">
        <v>10.8</v>
      </c>
      <c r="D120">
        <v>14.8</v>
      </c>
      <c r="E120">
        <v>17.5</v>
      </c>
      <c r="F120">
        <v>22.9</v>
      </c>
      <c r="G120">
        <v>33.9</v>
      </c>
    </row>
    <row r="121" spans="1:7">
      <c r="A121" t="s">
        <v>541</v>
      </c>
      <c r="B121" s="1">
        <v>13425</v>
      </c>
      <c r="C121">
        <v>9.5</v>
      </c>
      <c r="D121">
        <v>13.4</v>
      </c>
      <c r="E121">
        <v>16.600000000000001</v>
      </c>
      <c r="F121">
        <v>23.2</v>
      </c>
      <c r="G121">
        <v>37.4</v>
      </c>
    </row>
    <row r="122" spans="1:7">
      <c r="A122" t="s">
        <v>542</v>
      </c>
      <c r="B122" s="1">
        <v>70543</v>
      </c>
      <c r="C122">
        <v>17.2</v>
      </c>
      <c r="D122">
        <v>9.4</v>
      </c>
      <c r="E122">
        <v>11.3</v>
      </c>
      <c r="F122">
        <v>17.100000000000001</v>
      </c>
      <c r="G122">
        <v>44.9</v>
      </c>
    </row>
    <row r="123" spans="1:7">
      <c r="A123" t="s">
        <v>543</v>
      </c>
      <c r="B123" s="1">
        <v>30779</v>
      </c>
      <c r="C123">
        <v>14.2</v>
      </c>
      <c r="D123">
        <v>19.899999999999999</v>
      </c>
      <c r="E123">
        <v>23.4</v>
      </c>
      <c r="F123">
        <v>24.6</v>
      </c>
      <c r="G123">
        <v>17.899999999999999</v>
      </c>
    </row>
    <row r="124" spans="1:7">
      <c r="A124" t="s">
        <v>544</v>
      </c>
      <c r="B124" s="1">
        <v>76864</v>
      </c>
      <c r="C124">
        <v>8.8000000000000007</v>
      </c>
      <c r="D124">
        <v>14.8</v>
      </c>
      <c r="E124">
        <v>17.899999999999999</v>
      </c>
      <c r="F124">
        <v>24.1</v>
      </c>
      <c r="G124">
        <v>34.5</v>
      </c>
    </row>
    <row r="125" spans="1:7">
      <c r="A125" t="s">
        <v>545</v>
      </c>
      <c r="B125" s="1">
        <v>126178</v>
      </c>
      <c r="C125">
        <v>6.6</v>
      </c>
      <c r="D125">
        <v>12.6</v>
      </c>
      <c r="E125">
        <v>16.399999999999999</v>
      </c>
      <c r="F125">
        <v>22.8</v>
      </c>
      <c r="G125">
        <v>41.6</v>
      </c>
    </row>
    <row r="126" spans="1:7">
      <c r="A126" t="s">
        <v>546</v>
      </c>
      <c r="B126" s="1">
        <v>424375</v>
      </c>
      <c r="C126">
        <v>2.2000000000000002</v>
      </c>
      <c r="D126">
        <v>6.5</v>
      </c>
      <c r="E126">
        <v>14</v>
      </c>
      <c r="F126">
        <v>25.2</v>
      </c>
      <c r="G126">
        <v>52.2</v>
      </c>
    </row>
    <row r="127" spans="1:7">
      <c r="A127" t="s">
        <v>547</v>
      </c>
      <c r="B127" s="1">
        <v>39225</v>
      </c>
      <c r="C127">
        <v>7.5</v>
      </c>
      <c r="D127">
        <v>11.4</v>
      </c>
      <c r="E127">
        <v>16</v>
      </c>
      <c r="F127">
        <v>22.5</v>
      </c>
      <c r="G127">
        <v>42.6</v>
      </c>
    </row>
    <row r="128" spans="1:7">
      <c r="A128" t="s">
        <v>548</v>
      </c>
      <c r="B128" s="1">
        <v>385150</v>
      </c>
      <c r="C128">
        <v>1.7</v>
      </c>
      <c r="D128">
        <v>6</v>
      </c>
      <c r="E128">
        <v>13.8</v>
      </c>
      <c r="F128">
        <v>25.4</v>
      </c>
      <c r="G128">
        <v>53.1</v>
      </c>
    </row>
    <row r="129" spans="1:7">
      <c r="A129" t="s">
        <v>549</v>
      </c>
    </row>
    <row r="130" spans="1:7">
      <c r="A130" t="s">
        <v>550</v>
      </c>
      <c r="B130" s="1">
        <v>4566788</v>
      </c>
      <c r="C130">
        <v>3.4</v>
      </c>
      <c r="D130">
        <v>8.6</v>
      </c>
      <c r="E130">
        <v>15</v>
      </c>
      <c r="F130">
        <v>24</v>
      </c>
      <c r="G130">
        <v>49.2</v>
      </c>
    </row>
    <row r="131" spans="1:7">
      <c r="A131" t="s">
        <v>551</v>
      </c>
      <c r="B131" s="1">
        <v>3682981</v>
      </c>
      <c r="C131">
        <v>1.5</v>
      </c>
      <c r="D131">
        <v>6</v>
      </c>
      <c r="E131">
        <v>14.1</v>
      </c>
      <c r="F131">
        <v>25.4</v>
      </c>
      <c r="G131">
        <v>53.1</v>
      </c>
    </row>
    <row r="132" spans="1:7">
      <c r="A132" t="s">
        <v>552</v>
      </c>
      <c r="B132" s="1">
        <v>206679</v>
      </c>
      <c r="C132">
        <v>-0.7</v>
      </c>
      <c r="D132">
        <v>4.5999999999999996</v>
      </c>
      <c r="E132">
        <v>10</v>
      </c>
      <c r="F132">
        <v>16.600000000000001</v>
      </c>
      <c r="G132">
        <v>69.5</v>
      </c>
    </row>
    <row r="133" spans="1:7">
      <c r="A133" t="s">
        <v>553</v>
      </c>
    </row>
    <row r="134" spans="1:7">
      <c r="A134" t="s">
        <v>554</v>
      </c>
      <c r="B134" s="1">
        <v>483576</v>
      </c>
      <c r="C134">
        <v>15.1</v>
      </c>
      <c r="D134">
        <v>26.8</v>
      </c>
      <c r="E134">
        <v>23.8</v>
      </c>
      <c r="F134">
        <v>19.3</v>
      </c>
      <c r="G134">
        <v>15</v>
      </c>
    </row>
    <row r="135" spans="1:7">
      <c r="A135" t="s">
        <v>555</v>
      </c>
    </row>
    <row r="136" spans="1:7">
      <c r="A136" t="s">
        <v>556</v>
      </c>
      <c r="B136" s="1">
        <v>85406</v>
      </c>
      <c r="C136">
        <v>2.2000000000000002</v>
      </c>
      <c r="D136">
        <v>8.4</v>
      </c>
      <c r="E136">
        <v>15.7</v>
      </c>
      <c r="F136">
        <v>18.100000000000001</v>
      </c>
      <c r="G136">
        <v>55.7</v>
      </c>
    </row>
    <row r="137" spans="1:7">
      <c r="A137" t="s">
        <v>557</v>
      </c>
    </row>
    <row r="138" spans="1:7">
      <c r="A138" t="s">
        <v>558</v>
      </c>
      <c r="B138" s="1">
        <v>21520</v>
      </c>
      <c r="C138">
        <v>7.4</v>
      </c>
      <c r="D138">
        <v>18.399999999999999</v>
      </c>
      <c r="E138">
        <v>22.7</v>
      </c>
      <c r="F138">
        <v>28.2</v>
      </c>
      <c r="G138">
        <v>23.2</v>
      </c>
    </row>
    <row r="139" spans="1:7">
      <c r="A139" t="s">
        <v>559</v>
      </c>
    </row>
    <row r="140" spans="1:7">
      <c r="A140" t="s">
        <v>560</v>
      </c>
      <c r="B140" s="1">
        <v>32559</v>
      </c>
      <c r="C140">
        <v>45.4</v>
      </c>
      <c r="D140">
        <v>27.1</v>
      </c>
      <c r="E140">
        <v>12.9</v>
      </c>
      <c r="F140">
        <v>9.4</v>
      </c>
      <c r="G140">
        <v>5.0999999999999996</v>
      </c>
    </row>
    <row r="141" spans="1:7">
      <c r="A141" t="s">
        <v>561</v>
      </c>
      <c r="B141" s="1">
        <v>38106</v>
      </c>
      <c r="C141">
        <v>14.7</v>
      </c>
      <c r="D141">
        <v>17.5</v>
      </c>
      <c r="E141">
        <v>14</v>
      </c>
      <c r="F141">
        <v>13.8</v>
      </c>
      <c r="G141">
        <v>40</v>
      </c>
    </row>
    <row r="142" spans="1:7">
      <c r="A142" t="s">
        <v>562</v>
      </c>
      <c r="B142" s="1">
        <v>15961</v>
      </c>
      <c r="C142">
        <v>20.9</v>
      </c>
      <c r="D142">
        <v>25</v>
      </c>
      <c r="E142">
        <v>11.9</v>
      </c>
      <c r="F142">
        <v>10.8</v>
      </c>
      <c r="G142">
        <v>31.4</v>
      </c>
    </row>
    <row r="143" spans="1:7">
      <c r="A143" t="s">
        <v>563</v>
      </c>
      <c r="B143" s="1">
        <v>230625</v>
      </c>
      <c r="C143">
        <v>-0.1</v>
      </c>
      <c r="D143">
        <v>2.4</v>
      </c>
      <c r="E143">
        <v>9.4</v>
      </c>
      <c r="F143">
        <v>21.5</v>
      </c>
      <c r="G143">
        <v>66.8</v>
      </c>
    </row>
    <row r="144" spans="1:7">
      <c r="A144" t="s">
        <v>564</v>
      </c>
      <c r="B144" s="1">
        <v>170231</v>
      </c>
      <c r="C144">
        <v>-0.5</v>
      </c>
      <c r="D144">
        <v>1.3</v>
      </c>
      <c r="E144">
        <v>8.1</v>
      </c>
      <c r="F144">
        <v>21.1</v>
      </c>
      <c r="G144">
        <v>70</v>
      </c>
    </row>
    <row r="145" spans="1:7">
      <c r="A145" t="s">
        <v>565</v>
      </c>
      <c r="B145" s="1">
        <v>46790</v>
      </c>
      <c r="C145">
        <v>0.5</v>
      </c>
      <c r="D145">
        <v>3.9</v>
      </c>
      <c r="E145">
        <v>11.7</v>
      </c>
      <c r="F145">
        <v>22.6</v>
      </c>
      <c r="G145">
        <v>61.2</v>
      </c>
    </row>
    <row r="146" spans="1:7">
      <c r="A146" t="s">
        <v>566</v>
      </c>
      <c r="B146" s="1">
        <v>13603</v>
      </c>
      <c r="C146">
        <v>3.3</v>
      </c>
      <c r="D146">
        <v>11.3</v>
      </c>
      <c r="E146">
        <v>17.8</v>
      </c>
      <c r="F146">
        <v>22.6</v>
      </c>
      <c r="G146">
        <v>44.9</v>
      </c>
    </row>
    <row r="147" spans="1:7">
      <c r="A147" t="s">
        <v>567</v>
      </c>
      <c r="B147" s="1">
        <v>4336164</v>
      </c>
      <c r="C147">
        <v>3.5</v>
      </c>
      <c r="D147">
        <v>8.9</v>
      </c>
      <c r="E147">
        <v>15.3</v>
      </c>
      <c r="F147">
        <v>24.1</v>
      </c>
      <c r="G147">
        <v>48.2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/>
  </sheetViews>
  <sheetFormatPr baseColWidth="10" defaultRowHeight="15" x14ac:dyDescent="0"/>
  <sheetData>
    <row r="1" spans="1:7">
      <c r="A1" t="s">
        <v>418</v>
      </c>
      <c r="B1" s="1">
        <v>97391</v>
      </c>
      <c r="C1" s="1">
        <v>19455</v>
      </c>
      <c r="D1" s="1">
        <v>19482</v>
      </c>
      <c r="E1" s="1">
        <v>19472</v>
      </c>
      <c r="F1" s="1">
        <v>19481</v>
      </c>
      <c r="G1" s="1">
        <v>19501</v>
      </c>
    </row>
    <row r="3" spans="1:7">
      <c r="A3" t="s">
        <v>419</v>
      </c>
      <c r="B3">
        <v>100</v>
      </c>
      <c r="C3">
        <v>20</v>
      </c>
      <c r="D3">
        <v>20</v>
      </c>
      <c r="E3">
        <v>20</v>
      </c>
      <c r="F3">
        <v>20</v>
      </c>
      <c r="G3">
        <v>20</v>
      </c>
    </row>
    <row r="4" spans="1:7">
      <c r="A4" t="s">
        <v>420</v>
      </c>
      <c r="B4" s="2">
        <v>51128</v>
      </c>
      <c r="C4" s="2">
        <v>8201</v>
      </c>
      <c r="D4" s="2">
        <v>21478</v>
      </c>
      <c r="E4" s="2">
        <v>37542</v>
      </c>
      <c r="F4" s="2">
        <v>61132</v>
      </c>
      <c r="G4" s="2">
        <v>127146</v>
      </c>
    </row>
    <row r="5" spans="1:7">
      <c r="A5" t="s">
        <v>421</v>
      </c>
      <c r="B5" s="1">
        <v>48596</v>
      </c>
      <c r="C5" s="1">
        <v>8260</v>
      </c>
      <c r="D5" s="1">
        <v>20543</v>
      </c>
      <c r="E5" s="1">
        <v>36363</v>
      </c>
      <c r="F5" s="1">
        <v>58593</v>
      </c>
      <c r="G5" s="1">
        <v>119091</v>
      </c>
    </row>
    <row r="7" spans="1:7">
      <c r="A7" t="s">
        <v>422</v>
      </c>
      <c r="B7">
        <v>48.4</v>
      </c>
      <c r="C7">
        <v>51.2</v>
      </c>
      <c r="D7">
        <v>51.4</v>
      </c>
      <c r="E7">
        <v>47.2</v>
      </c>
      <c r="F7">
        <v>45.7</v>
      </c>
      <c r="G7">
        <v>46.3</v>
      </c>
    </row>
    <row r="9" spans="1:7">
      <c r="A9" t="s">
        <v>423</v>
      </c>
    </row>
    <row r="10" spans="1:7">
      <c r="A10" t="s">
        <v>424</v>
      </c>
      <c r="B10">
        <v>2.5</v>
      </c>
      <c r="C10">
        <v>1.8</v>
      </c>
      <c r="D10">
        <v>2.2999999999999998</v>
      </c>
      <c r="E10">
        <v>2.5</v>
      </c>
      <c r="F10">
        <v>2.8</v>
      </c>
      <c r="G10">
        <v>3.1</v>
      </c>
    </row>
    <row r="11" spans="1:7">
      <c r="A11" t="s">
        <v>425</v>
      </c>
      <c r="B11">
        <v>0.6</v>
      </c>
      <c r="C11">
        <v>0.4</v>
      </c>
      <c r="D11">
        <v>0.6</v>
      </c>
      <c r="E11">
        <v>0.7</v>
      </c>
      <c r="F11">
        <v>0.7</v>
      </c>
      <c r="G11">
        <v>0.8</v>
      </c>
    </row>
    <row r="12" spans="1:7">
      <c r="A12" t="s">
        <v>426</v>
      </c>
      <c r="B12">
        <v>0.3</v>
      </c>
      <c r="C12">
        <v>0.4</v>
      </c>
      <c r="D12">
        <v>0.5</v>
      </c>
      <c r="E12">
        <v>0.3</v>
      </c>
      <c r="F12">
        <v>0.2</v>
      </c>
      <c r="G12">
        <v>0.1</v>
      </c>
    </row>
    <row r="13" spans="1:7">
      <c r="A13" t="s">
        <v>427</v>
      </c>
      <c r="B13">
        <v>1.3</v>
      </c>
      <c r="C13">
        <v>0.6</v>
      </c>
      <c r="D13">
        <v>1</v>
      </c>
      <c r="E13">
        <v>1.4</v>
      </c>
      <c r="F13">
        <v>1.7</v>
      </c>
      <c r="G13">
        <v>2</v>
      </c>
    </row>
    <row r="14" spans="1:7">
      <c r="A14" t="s">
        <v>428</v>
      </c>
      <c r="B14">
        <v>2</v>
      </c>
      <c r="C14">
        <v>0.9</v>
      </c>
      <c r="D14">
        <v>1.5</v>
      </c>
      <c r="E14">
        <v>2</v>
      </c>
      <c r="F14">
        <v>2.5</v>
      </c>
      <c r="G14">
        <v>2.9</v>
      </c>
    </row>
    <row r="15" spans="1:7">
      <c r="A15" t="s">
        <v>429</v>
      </c>
    </row>
    <row r="16" spans="1:7">
      <c r="A16" t="s">
        <v>430</v>
      </c>
      <c r="B16">
        <v>51</v>
      </c>
      <c r="C16">
        <v>37</v>
      </c>
      <c r="D16">
        <v>45</v>
      </c>
      <c r="E16">
        <v>53</v>
      </c>
      <c r="F16">
        <v>58</v>
      </c>
      <c r="G16">
        <v>59</v>
      </c>
    </row>
    <row r="17" spans="1:7">
      <c r="A17" t="s">
        <v>431</v>
      </c>
      <c r="B17">
        <v>49</v>
      </c>
      <c r="C17">
        <v>63</v>
      </c>
      <c r="D17">
        <v>55</v>
      </c>
      <c r="E17">
        <v>47</v>
      </c>
      <c r="F17">
        <v>42</v>
      </c>
      <c r="G17">
        <v>41</v>
      </c>
    </row>
    <row r="18" spans="1:7">
      <c r="A18" t="s">
        <v>432</v>
      </c>
      <c r="B18">
        <v>66</v>
      </c>
      <c r="C18">
        <v>41</v>
      </c>
      <c r="D18">
        <v>55</v>
      </c>
      <c r="E18">
        <v>65</v>
      </c>
      <c r="F18">
        <v>79</v>
      </c>
      <c r="G18">
        <v>90</v>
      </c>
    </row>
    <row r="19" spans="1:7">
      <c r="A19" t="s">
        <v>433</v>
      </c>
      <c r="B19">
        <v>41</v>
      </c>
      <c r="C19">
        <v>11</v>
      </c>
      <c r="D19">
        <v>22</v>
      </c>
      <c r="E19">
        <v>40</v>
      </c>
      <c r="F19">
        <v>59</v>
      </c>
      <c r="G19">
        <v>72</v>
      </c>
    </row>
    <row r="20" spans="1:7">
      <c r="A20" t="s">
        <v>434</v>
      </c>
      <c r="B20">
        <v>25</v>
      </c>
      <c r="C20">
        <v>30</v>
      </c>
      <c r="D20">
        <v>33</v>
      </c>
      <c r="E20">
        <v>25</v>
      </c>
      <c r="F20">
        <v>20</v>
      </c>
      <c r="G20">
        <v>18</v>
      </c>
    </row>
    <row r="21" spans="1:7">
      <c r="A21" t="s">
        <v>435</v>
      </c>
      <c r="B21">
        <v>34</v>
      </c>
      <c r="C21">
        <v>59</v>
      </c>
      <c r="D21">
        <v>45</v>
      </c>
      <c r="E21">
        <v>35</v>
      </c>
      <c r="F21">
        <v>21</v>
      </c>
      <c r="G21">
        <v>10</v>
      </c>
    </row>
    <row r="22" spans="1:7">
      <c r="A22" t="s">
        <v>579</v>
      </c>
      <c r="B22">
        <v>12</v>
      </c>
      <c r="C22">
        <v>18</v>
      </c>
      <c r="D22">
        <v>14</v>
      </c>
      <c r="E22">
        <v>11</v>
      </c>
      <c r="F22">
        <v>8</v>
      </c>
      <c r="G22">
        <v>6</v>
      </c>
    </row>
    <row r="23" spans="1:7">
      <c r="A23" t="s">
        <v>580</v>
      </c>
      <c r="B23">
        <v>88</v>
      </c>
      <c r="C23">
        <v>82</v>
      </c>
      <c r="D23">
        <v>86</v>
      </c>
      <c r="E23">
        <v>89</v>
      </c>
      <c r="F23">
        <v>92</v>
      </c>
      <c r="G23">
        <v>94</v>
      </c>
    </row>
    <row r="24" spans="1:7">
      <c r="A24" t="s">
        <v>438</v>
      </c>
      <c r="B24">
        <v>6</v>
      </c>
      <c r="C24">
        <v>13</v>
      </c>
      <c r="D24">
        <v>11</v>
      </c>
      <c r="E24">
        <v>5</v>
      </c>
      <c r="F24">
        <v>2</v>
      </c>
      <c r="G24">
        <v>1</v>
      </c>
    </row>
    <row r="25" spans="1:7">
      <c r="A25" t="s">
        <v>439</v>
      </c>
      <c r="B25">
        <v>36</v>
      </c>
      <c r="C25">
        <v>45</v>
      </c>
      <c r="D25">
        <v>48</v>
      </c>
      <c r="E25">
        <v>40</v>
      </c>
      <c r="F25">
        <v>31</v>
      </c>
      <c r="G25">
        <v>17</v>
      </c>
    </row>
    <row r="26" spans="1:7">
      <c r="A26" t="s">
        <v>440</v>
      </c>
      <c r="B26">
        <v>57</v>
      </c>
      <c r="C26">
        <v>41</v>
      </c>
      <c r="D26">
        <v>41</v>
      </c>
      <c r="E26">
        <v>55</v>
      </c>
      <c r="F26">
        <v>67</v>
      </c>
      <c r="G26">
        <v>82</v>
      </c>
    </row>
    <row r="27" spans="1:7">
      <c r="A27" t="s">
        <v>441</v>
      </c>
      <c r="B27" t="s">
        <v>373</v>
      </c>
      <c r="C27">
        <v>1</v>
      </c>
      <c r="D27" t="s">
        <v>373</v>
      </c>
      <c r="E27" t="s">
        <v>373</v>
      </c>
      <c r="F27" t="s">
        <v>373</v>
      </c>
      <c r="G27" t="s">
        <v>373</v>
      </c>
    </row>
    <row r="28" spans="1:7">
      <c r="A28" t="s">
        <v>442</v>
      </c>
      <c r="B28">
        <v>88</v>
      </c>
      <c r="C28">
        <v>64</v>
      </c>
      <c r="D28">
        <v>87</v>
      </c>
      <c r="E28">
        <v>95</v>
      </c>
      <c r="F28">
        <v>97</v>
      </c>
      <c r="G28">
        <v>98</v>
      </c>
    </row>
    <row r="29" spans="1:7">
      <c r="A29" t="s">
        <v>443</v>
      </c>
      <c r="B29" s="2">
        <v>4039935</v>
      </c>
      <c r="C29">
        <v>8.6</v>
      </c>
      <c r="D29">
        <v>12.4</v>
      </c>
      <c r="E29">
        <v>16.899999999999999</v>
      </c>
      <c r="F29">
        <v>23.6</v>
      </c>
      <c r="G29">
        <v>38.4</v>
      </c>
    </row>
    <row r="30" spans="1:7">
      <c r="A30" t="s">
        <v>444</v>
      </c>
      <c r="B30" s="1">
        <v>474544</v>
      </c>
      <c r="C30">
        <v>11.3</v>
      </c>
      <c r="D30">
        <v>14.6</v>
      </c>
      <c r="E30">
        <v>18.2</v>
      </c>
      <c r="F30">
        <v>23.4</v>
      </c>
      <c r="G30">
        <v>32.5</v>
      </c>
    </row>
    <row r="31" spans="1:7">
      <c r="A31" t="s">
        <v>445</v>
      </c>
      <c r="B31" s="1">
        <v>271570</v>
      </c>
      <c r="C31">
        <v>13.1</v>
      </c>
      <c r="D31">
        <v>16.8</v>
      </c>
      <c r="E31">
        <v>19.2</v>
      </c>
      <c r="F31">
        <v>23</v>
      </c>
      <c r="G31">
        <v>27.9</v>
      </c>
    </row>
    <row r="32" spans="1:7">
      <c r="A32" t="s">
        <v>446</v>
      </c>
      <c r="B32" s="1">
        <v>38211</v>
      </c>
      <c r="C32">
        <v>13.9</v>
      </c>
      <c r="D32">
        <v>17.100000000000001</v>
      </c>
      <c r="E32">
        <v>18.8</v>
      </c>
      <c r="F32">
        <v>23.1</v>
      </c>
      <c r="G32">
        <v>27</v>
      </c>
    </row>
    <row r="33" spans="1:7">
      <c r="A33" t="s">
        <v>447</v>
      </c>
      <c r="B33" s="1">
        <v>12956</v>
      </c>
      <c r="C33">
        <v>14.9</v>
      </c>
      <c r="D33">
        <v>17.5</v>
      </c>
      <c r="E33">
        <v>19.399999999999999</v>
      </c>
      <c r="F33">
        <v>22.5</v>
      </c>
      <c r="G33">
        <v>25.7</v>
      </c>
    </row>
    <row r="34" spans="1:7">
      <c r="A34" t="s">
        <v>448</v>
      </c>
      <c r="B34" s="1">
        <v>25254</v>
      </c>
      <c r="C34">
        <v>13.4</v>
      </c>
      <c r="D34">
        <v>17</v>
      </c>
      <c r="E34">
        <v>18.399999999999999</v>
      </c>
      <c r="F34">
        <v>23.5</v>
      </c>
      <c r="G34">
        <v>27.7</v>
      </c>
    </row>
    <row r="35" spans="1:7">
      <c r="A35" t="s">
        <v>449</v>
      </c>
      <c r="B35" s="1">
        <v>70096</v>
      </c>
      <c r="C35">
        <v>13.1</v>
      </c>
      <c r="D35">
        <v>17.399999999999999</v>
      </c>
      <c r="E35">
        <v>19.399999999999999</v>
      </c>
      <c r="F35">
        <v>23.5</v>
      </c>
      <c r="G35">
        <v>26.6</v>
      </c>
    </row>
    <row r="36" spans="1:7">
      <c r="A36" t="s">
        <v>450</v>
      </c>
      <c r="B36" s="1">
        <v>21151</v>
      </c>
      <c r="C36">
        <v>11.3</v>
      </c>
      <c r="D36">
        <v>16.7</v>
      </c>
      <c r="E36">
        <v>18.8</v>
      </c>
      <c r="F36">
        <v>26.5</v>
      </c>
      <c r="G36">
        <v>26.7</v>
      </c>
    </row>
    <row r="37" spans="1:7">
      <c r="A37" t="s">
        <v>451</v>
      </c>
      <c r="B37" s="1">
        <v>14359</v>
      </c>
      <c r="C37">
        <v>14.8</v>
      </c>
      <c r="D37">
        <v>19.899999999999999</v>
      </c>
      <c r="E37">
        <v>20.100000000000001</v>
      </c>
      <c r="F37">
        <v>21.1</v>
      </c>
      <c r="G37">
        <v>24.2</v>
      </c>
    </row>
    <row r="38" spans="1:7">
      <c r="A38" t="s">
        <v>452</v>
      </c>
      <c r="B38" s="1">
        <v>8698</v>
      </c>
      <c r="C38">
        <v>13.7</v>
      </c>
      <c r="D38">
        <v>17.3</v>
      </c>
      <c r="E38">
        <v>19.100000000000001</v>
      </c>
      <c r="F38">
        <v>24.2</v>
      </c>
      <c r="G38">
        <v>25.6</v>
      </c>
    </row>
    <row r="39" spans="1:7">
      <c r="A39" t="s">
        <v>453</v>
      </c>
      <c r="B39" s="1">
        <v>12181</v>
      </c>
      <c r="C39">
        <v>13.8</v>
      </c>
      <c r="D39">
        <v>17.3</v>
      </c>
      <c r="E39">
        <v>19.2</v>
      </c>
      <c r="F39">
        <v>22.7</v>
      </c>
      <c r="G39">
        <v>27.1</v>
      </c>
    </row>
    <row r="40" spans="1:7">
      <c r="A40" t="s">
        <v>454</v>
      </c>
      <c r="B40" s="1">
        <v>10492</v>
      </c>
      <c r="C40">
        <v>12.3</v>
      </c>
      <c r="D40">
        <v>14.5</v>
      </c>
      <c r="E40">
        <v>20.100000000000001</v>
      </c>
      <c r="F40">
        <v>22.1</v>
      </c>
      <c r="G40">
        <v>31</v>
      </c>
    </row>
    <row r="41" spans="1:7">
      <c r="A41" t="s">
        <v>455</v>
      </c>
      <c r="B41" s="1">
        <v>3214</v>
      </c>
      <c r="C41">
        <v>16</v>
      </c>
      <c r="D41">
        <v>20.5</v>
      </c>
      <c r="E41">
        <v>21</v>
      </c>
      <c r="F41">
        <v>19.5</v>
      </c>
      <c r="G41">
        <v>23.1</v>
      </c>
    </row>
    <row r="42" spans="1:7">
      <c r="A42" t="s">
        <v>456</v>
      </c>
      <c r="B42" s="1">
        <v>28757</v>
      </c>
      <c r="C42">
        <v>12.7</v>
      </c>
      <c r="D42">
        <v>16.8</v>
      </c>
      <c r="E42">
        <v>19.600000000000001</v>
      </c>
      <c r="F42">
        <v>22.8</v>
      </c>
      <c r="G42">
        <v>28</v>
      </c>
    </row>
    <row r="43" spans="1:7">
      <c r="A43" t="s">
        <v>457</v>
      </c>
      <c r="B43" s="1">
        <v>11029</v>
      </c>
      <c r="C43">
        <v>14</v>
      </c>
      <c r="D43">
        <v>18.3</v>
      </c>
      <c r="E43">
        <v>20</v>
      </c>
      <c r="F43">
        <v>22.2</v>
      </c>
      <c r="G43">
        <v>25.4</v>
      </c>
    </row>
    <row r="44" spans="1:7">
      <c r="A44" t="s">
        <v>458</v>
      </c>
      <c r="B44" s="1">
        <v>17728</v>
      </c>
      <c r="C44">
        <v>11.9</v>
      </c>
      <c r="D44">
        <v>15.9</v>
      </c>
      <c r="E44">
        <v>19.399999999999999</v>
      </c>
      <c r="F44">
        <v>23.2</v>
      </c>
      <c r="G44">
        <v>29.6</v>
      </c>
    </row>
    <row r="45" spans="1:7">
      <c r="A45" t="s">
        <v>459</v>
      </c>
      <c r="B45" s="1">
        <v>46572</v>
      </c>
      <c r="C45">
        <v>13.3</v>
      </c>
      <c r="D45">
        <v>17.399999999999999</v>
      </c>
      <c r="E45">
        <v>19.399999999999999</v>
      </c>
      <c r="F45">
        <v>21.6</v>
      </c>
      <c r="G45">
        <v>28.4</v>
      </c>
    </row>
    <row r="46" spans="1:7">
      <c r="A46" t="s">
        <v>460</v>
      </c>
      <c r="B46" s="1">
        <v>14853</v>
      </c>
      <c r="C46">
        <v>12.1</v>
      </c>
      <c r="D46">
        <v>17.100000000000001</v>
      </c>
      <c r="E46">
        <v>19.3</v>
      </c>
      <c r="F46">
        <v>21.4</v>
      </c>
      <c r="G46">
        <v>30.1</v>
      </c>
    </row>
    <row r="47" spans="1:7">
      <c r="A47" t="s">
        <v>461</v>
      </c>
      <c r="B47" s="1">
        <v>15029</v>
      </c>
      <c r="C47">
        <v>13</v>
      </c>
      <c r="D47">
        <v>17.5</v>
      </c>
      <c r="E47">
        <v>19.600000000000001</v>
      </c>
      <c r="F47">
        <v>20.8</v>
      </c>
      <c r="G47">
        <v>29.1</v>
      </c>
    </row>
    <row r="48" spans="1:7">
      <c r="A48" t="s">
        <v>462</v>
      </c>
      <c r="B48" s="1">
        <v>9385</v>
      </c>
      <c r="C48">
        <v>14.2</v>
      </c>
      <c r="D48">
        <v>17.600000000000001</v>
      </c>
      <c r="E48">
        <v>18.7</v>
      </c>
      <c r="F48">
        <v>22.4</v>
      </c>
      <c r="G48">
        <v>27.1</v>
      </c>
    </row>
    <row r="49" spans="1:7">
      <c r="A49" t="s">
        <v>463</v>
      </c>
      <c r="B49" s="1">
        <v>7306</v>
      </c>
      <c r="C49">
        <v>14.9</v>
      </c>
      <c r="D49">
        <v>17.5</v>
      </c>
      <c r="E49">
        <v>19.899999999999999</v>
      </c>
      <c r="F49">
        <v>22.9</v>
      </c>
      <c r="G49">
        <v>24.9</v>
      </c>
    </row>
    <row r="50" spans="1:7">
      <c r="A50" t="s">
        <v>464</v>
      </c>
      <c r="B50" s="2">
        <v>87933</v>
      </c>
      <c r="C50">
        <v>12.7</v>
      </c>
      <c r="D50">
        <v>15.8</v>
      </c>
      <c r="E50">
        <v>19.100000000000001</v>
      </c>
      <c r="F50">
        <v>23.5</v>
      </c>
      <c r="G50">
        <v>29</v>
      </c>
    </row>
    <row r="51" spans="1:7">
      <c r="A51" t="s">
        <v>465</v>
      </c>
      <c r="B51" s="1">
        <v>10342</v>
      </c>
      <c r="C51">
        <v>13</v>
      </c>
      <c r="D51">
        <v>17</v>
      </c>
      <c r="E51">
        <v>18.600000000000001</v>
      </c>
      <c r="F51">
        <v>22.8</v>
      </c>
      <c r="G51">
        <v>28.6</v>
      </c>
    </row>
    <row r="52" spans="1:7">
      <c r="A52" t="s">
        <v>466</v>
      </c>
      <c r="B52" s="1">
        <v>7288</v>
      </c>
      <c r="C52">
        <v>14.1</v>
      </c>
      <c r="D52">
        <v>18.100000000000001</v>
      </c>
      <c r="E52">
        <v>19.899999999999999</v>
      </c>
      <c r="F52">
        <v>21.9</v>
      </c>
      <c r="G52">
        <v>26</v>
      </c>
    </row>
    <row r="53" spans="1:7">
      <c r="A53" t="s">
        <v>467</v>
      </c>
      <c r="B53" s="1">
        <v>43004</v>
      </c>
      <c r="C53">
        <v>12.4</v>
      </c>
      <c r="D53">
        <v>15.4</v>
      </c>
      <c r="E53">
        <v>19</v>
      </c>
      <c r="F53">
        <v>23.7</v>
      </c>
      <c r="G53">
        <v>29.5</v>
      </c>
    </row>
    <row r="54" spans="1:7">
      <c r="A54" t="s">
        <v>468</v>
      </c>
      <c r="B54" s="1">
        <v>23579</v>
      </c>
      <c r="C54">
        <v>13.4</v>
      </c>
      <c r="D54">
        <v>16.100000000000001</v>
      </c>
      <c r="E54">
        <v>19.7</v>
      </c>
      <c r="F54">
        <v>23.7</v>
      </c>
      <c r="G54">
        <v>27</v>
      </c>
    </row>
    <row r="55" spans="1:7">
      <c r="A55" t="s">
        <v>469</v>
      </c>
    </row>
    <row r="56" spans="1:7">
      <c r="A56" t="s">
        <v>470</v>
      </c>
      <c r="B56" s="1">
        <v>3720</v>
      </c>
      <c r="C56">
        <v>7.5</v>
      </c>
      <c r="D56">
        <v>9</v>
      </c>
      <c r="E56">
        <v>14.8</v>
      </c>
      <c r="F56">
        <v>24.8</v>
      </c>
      <c r="G56">
        <v>43.9</v>
      </c>
    </row>
    <row r="57" spans="1:7">
      <c r="A57" t="s">
        <v>471</v>
      </c>
      <c r="B57" s="1">
        <v>202974</v>
      </c>
      <c r="C57">
        <v>8.9</v>
      </c>
      <c r="D57">
        <v>11.7</v>
      </c>
      <c r="E57">
        <v>16.7</v>
      </c>
      <c r="F57">
        <v>23.9</v>
      </c>
      <c r="G57">
        <v>38.700000000000003</v>
      </c>
    </row>
    <row r="58" spans="1:7">
      <c r="A58" t="s">
        <v>472</v>
      </c>
      <c r="B58" s="1">
        <v>37544</v>
      </c>
      <c r="C58">
        <v>8.9</v>
      </c>
      <c r="D58">
        <v>10.4</v>
      </c>
      <c r="E58">
        <v>14.8</v>
      </c>
      <c r="F58">
        <v>24.9</v>
      </c>
      <c r="G58">
        <v>40.9</v>
      </c>
    </row>
    <row r="59" spans="1:7">
      <c r="A59" t="s">
        <v>473</v>
      </c>
      <c r="B59" s="1">
        <v>1314092</v>
      </c>
      <c r="C59">
        <v>10.1</v>
      </c>
      <c r="D59">
        <v>13.6</v>
      </c>
      <c r="E59">
        <v>17.2</v>
      </c>
      <c r="F59">
        <v>22.5</v>
      </c>
      <c r="G59">
        <v>36.700000000000003</v>
      </c>
    </row>
    <row r="60" spans="1:7">
      <c r="A60" t="s">
        <v>474</v>
      </c>
      <c r="B60" s="1">
        <v>771460</v>
      </c>
      <c r="C60">
        <v>10.3</v>
      </c>
      <c r="D60">
        <v>13.5</v>
      </c>
      <c r="E60">
        <v>17.100000000000001</v>
      </c>
      <c r="F60">
        <v>22.3</v>
      </c>
      <c r="G60">
        <v>36.9</v>
      </c>
    </row>
    <row r="61" spans="1:7">
      <c r="A61" t="s">
        <v>475</v>
      </c>
      <c r="B61" s="1">
        <v>510962</v>
      </c>
      <c r="C61">
        <v>5.7</v>
      </c>
      <c r="D61">
        <v>9.4</v>
      </c>
      <c r="E61">
        <v>14.6</v>
      </c>
      <c r="F61">
        <v>24.6</v>
      </c>
      <c r="G61">
        <v>45.7</v>
      </c>
    </row>
    <row r="62" spans="1:7">
      <c r="A62" t="s">
        <v>476</v>
      </c>
      <c r="B62" s="1">
        <v>286979</v>
      </c>
      <c r="C62">
        <v>3.5</v>
      </c>
      <c r="D62">
        <v>7.2</v>
      </c>
      <c r="E62">
        <v>14.3</v>
      </c>
      <c r="F62">
        <v>26.7</v>
      </c>
      <c r="G62">
        <v>48.2</v>
      </c>
    </row>
    <row r="63" spans="1:7">
      <c r="A63" t="s">
        <v>477</v>
      </c>
      <c r="B63" s="1">
        <v>127619</v>
      </c>
      <c r="C63">
        <v>8.6999999999999993</v>
      </c>
      <c r="D63">
        <v>11.3</v>
      </c>
      <c r="E63">
        <v>14.7</v>
      </c>
      <c r="F63">
        <v>22</v>
      </c>
      <c r="G63">
        <v>43.3</v>
      </c>
    </row>
    <row r="64" spans="1:7">
      <c r="A64" t="s">
        <v>478</v>
      </c>
    </row>
    <row r="65" spans="1:7">
      <c r="A65" t="s">
        <v>479</v>
      </c>
      <c r="B65" s="1">
        <v>96364</v>
      </c>
      <c r="C65">
        <v>8.1</v>
      </c>
      <c r="D65">
        <v>13.4</v>
      </c>
      <c r="E65">
        <v>15.4</v>
      </c>
      <c r="F65">
        <v>21.9</v>
      </c>
      <c r="G65">
        <v>41.2</v>
      </c>
    </row>
    <row r="66" spans="1:7">
      <c r="A66" t="s">
        <v>480</v>
      </c>
      <c r="B66" s="1">
        <v>216191</v>
      </c>
      <c r="C66">
        <v>22</v>
      </c>
      <c r="D66">
        <v>24.5</v>
      </c>
      <c r="E66">
        <v>24.2</v>
      </c>
      <c r="F66">
        <v>17.3</v>
      </c>
      <c r="G66">
        <v>12</v>
      </c>
    </row>
    <row r="67" spans="1:7">
      <c r="A67" t="s">
        <v>481</v>
      </c>
      <c r="B67" s="1">
        <v>44307</v>
      </c>
      <c r="C67">
        <v>6.2</v>
      </c>
      <c r="D67">
        <v>6.6</v>
      </c>
      <c r="E67">
        <v>10.6</v>
      </c>
      <c r="F67">
        <v>20</v>
      </c>
      <c r="G67">
        <v>56.8</v>
      </c>
    </row>
    <row r="68" spans="1:7">
      <c r="A68" t="s">
        <v>482</v>
      </c>
      <c r="B68" s="1">
        <v>274604</v>
      </c>
      <c r="C68">
        <v>12.2</v>
      </c>
      <c r="D68">
        <v>16.399999999999999</v>
      </c>
      <c r="E68">
        <v>19.399999999999999</v>
      </c>
      <c r="F68">
        <v>23</v>
      </c>
      <c r="G68">
        <v>29.1</v>
      </c>
    </row>
    <row r="69" spans="1:7">
      <c r="A69" t="s">
        <v>483</v>
      </c>
      <c r="B69" s="1">
        <v>37697</v>
      </c>
      <c r="C69">
        <v>12.5</v>
      </c>
      <c r="D69">
        <v>16.7</v>
      </c>
      <c r="E69">
        <v>18.5</v>
      </c>
      <c r="F69">
        <v>22.1</v>
      </c>
      <c r="G69">
        <v>30.1</v>
      </c>
    </row>
    <row r="70" spans="1:7">
      <c r="A70" t="s">
        <v>484</v>
      </c>
      <c r="B70" s="1">
        <v>99461</v>
      </c>
      <c r="C70">
        <v>13.1</v>
      </c>
      <c r="D70">
        <v>17.100000000000001</v>
      </c>
      <c r="E70">
        <v>19.899999999999999</v>
      </c>
      <c r="F70">
        <v>22.6</v>
      </c>
      <c r="G70">
        <v>27.3</v>
      </c>
    </row>
    <row r="71" spans="1:7">
      <c r="A71" t="s">
        <v>485</v>
      </c>
      <c r="B71" s="1">
        <v>10892</v>
      </c>
      <c r="C71">
        <v>12</v>
      </c>
      <c r="D71">
        <v>16.5</v>
      </c>
      <c r="E71">
        <v>18.100000000000001</v>
      </c>
      <c r="F71">
        <v>22.4</v>
      </c>
      <c r="G71">
        <v>31</v>
      </c>
    </row>
    <row r="72" spans="1:7">
      <c r="A72" t="s">
        <v>486</v>
      </c>
      <c r="B72" s="1">
        <v>94431</v>
      </c>
      <c r="C72">
        <v>11.6</v>
      </c>
      <c r="D72">
        <v>15.8</v>
      </c>
      <c r="E72">
        <v>19.2</v>
      </c>
      <c r="F72">
        <v>23.6</v>
      </c>
      <c r="G72">
        <v>29.8</v>
      </c>
    </row>
    <row r="73" spans="1:7">
      <c r="A73" t="s">
        <v>487</v>
      </c>
      <c r="B73" s="1">
        <v>32123</v>
      </c>
      <c r="C73">
        <v>10.7</v>
      </c>
      <c r="D73">
        <v>15.4</v>
      </c>
      <c r="E73">
        <v>19.399999999999999</v>
      </c>
      <c r="F73">
        <v>23.6</v>
      </c>
      <c r="G73">
        <v>30.9</v>
      </c>
    </row>
    <row r="74" spans="1:7">
      <c r="A74" t="s">
        <v>488</v>
      </c>
      <c r="B74" s="1">
        <v>71058</v>
      </c>
      <c r="C74">
        <v>6.6</v>
      </c>
      <c r="D74">
        <v>11.1</v>
      </c>
      <c r="E74">
        <v>13.7</v>
      </c>
      <c r="F74">
        <v>20.9</v>
      </c>
      <c r="G74">
        <v>47.7</v>
      </c>
    </row>
    <row r="75" spans="1:7">
      <c r="A75" t="s">
        <v>489</v>
      </c>
      <c r="B75" s="1">
        <v>29522</v>
      </c>
      <c r="C75">
        <v>5.9</v>
      </c>
      <c r="D75">
        <v>11.3</v>
      </c>
      <c r="E75">
        <v>12.8</v>
      </c>
      <c r="F75">
        <v>21.3</v>
      </c>
      <c r="G75">
        <v>48.7</v>
      </c>
    </row>
    <row r="76" spans="1:7">
      <c r="A76" t="s">
        <v>490</v>
      </c>
      <c r="B76" s="1">
        <v>41536</v>
      </c>
      <c r="C76">
        <v>7.1</v>
      </c>
      <c r="D76">
        <v>11</v>
      </c>
      <c r="E76">
        <v>14.3</v>
      </c>
      <c r="F76">
        <v>20.6</v>
      </c>
      <c r="G76">
        <v>47</v>
      </c>
    </row>
    <row r="77" spans="1:7">
      <c r="A77" t="s">
        <v>491</v>
      </c>
      <c r="B77" s="1">
        <v>48749</v>
      </c>
      <c r="C77">
        <v>10.3</v>
      </c>
      <c r="D77">
        <v>14.3</v>
      </c>
      <c r="E77">
        <v>16.5</v>
      </c>
      <c r="F77">
        <v>22.7</v>
      </c>
      <c r="G77">
        <v>36.200000000000003</v>
      </c>
    </row>
    <row r="78" spans="1:7">
      <c r="A78" t="s">
        <v>492</v>
      </c>
      <c r="B78" s="1">
        <v>12180</v>
      </c>
      <c r="C78">
        <v>12.5</v>
      </c>
      <c r="D78">
        <v>18.100000000000001</v>
      </c>
      <c r="E78">
        <v>18.899999999999999</v>
      </c>
      <c r="F78">
        <v>22.7</v>
      </c>
      <c r="G78">
        <v>27.8</v>
      </c>
    </row>
    <row r="79" spans="1:7">
      <c r="A79" t="s">
        <v>493</v>
      </c>
      <c r="B79" s="1">
        <v>24065</v>
      </c>
      <c r="C79">
        <v>9.3000000000000007</v>
      </c>
      <c r="D79">
        <v>12.5</v>
      </c>
      <c r="E79">
        <v>15.8</v>
      </c>
      <c r="F79">
        <v>21.8</v>
      </c>
      <c r="G79">
        <v>40.5</v>
      </c>
    </row>
    <row r="80" spans="1:7">
      <c r="A80" t="s">
        <v>494</v>
      </c>
      <c r="B80" s="1">
        <v>12504</v>
      </c>
      <c r="C80">
        <v>10</v>
      </c>
      <c r="D80">
        <v>14.1</v>
      </c>
      <c r="E80">
        <v>15.6</v>
      </c>
      <c r="F80">
        <v>24.3</v>
      </c>
      <c r="G80">
        <v>35.9</v>
      </c>
    </row>
    <row r="81" spans="1:7">
      <c r="A81" t="s">
        <v>495</v>
      </c>
      <c r="B81" s="1">
        <v>148221</v>
      </c>
      <c r="C81">
        <v>6.6</v>
      </c>
      <c r="D81">
        <v>10.199999999999999</v>
      </c>
      <c r="E81">
        <v>15.3</v>
      </c>
      <c r="F81">
        <v>23.3</v>
      </c>
      <c r="G81">
        <v>44.6</v>
      </c>
    </row>
    <row r="82" spans="1:7">
      <c r="A82" t="s">
        <v>496</v>
      </c>
      <c r="B82" s="1">
        <v>10982</v>
      </c>
      <c r="C82">
        <v>6.9</v>
      </c>
      <c r="D82">
        <v>13</v>
      </c>
      <c r="E82">
        <v>16.899999999999999</v>
      </c>
      <c r="F82">
        <v>22.5</v>
      </c>
      <c r="G82">
        <v>40.6</v>
      </c>
    </row>
    <row r="83" spans="1:7">
      <c r="A83" t="s">
        <v>497</v>
      </c>
      <c r="B83" s="1">
        <v>40799</v>
      </c>
      <c r="C83">
        <v>6.2</v>
      </c>
      <c r="D83">
        <v>8.4</v>
      </c>
      <c r="E83">
        <v>14.3</v>
      </c>
      <c r="F83">
        <v>23.8</v>
      </c>
      <c r="G83">
        <v>47.4</v>
      </c>
    </row>
    <row r="84" spans="1:7">
      <c r="A84" t="s">
        <v>498</v>
      </c>
      <c r="B84" s="1">
        <v>5288</v>
      </c>
      <c r="C84">
        <v>8.6999999999999993</v>
      </c>
      <c r="D84">
        <v>5.5</v>
      </c>
      <c r="E84">
        <v>10.3</v>
      </c>
      <c r="F84">
        <v>16.5</v>
      </c>
      <c r="G84">
        <v>59</v>
      </c>
    </row>
    <row r="85" spans="1:7">
      <c r="A85" t="s">
        <v>499</v>
      </c>
      <c r="B85" s="1">
        <v>19504</v>
      </c>
      <c r="C85">
        <v>7.4</v>
      </c>
      <c r="D85">
        <v>14.4</v>
      </c>
      <c r="E85">
        <v>18</v>
      </c>
      <c r="F85">
        <v>22.4</v>
      </c>
      <c r="G85">
        <v>37.799999999999997</v>
      </c>
    </row>
    <row r="86" spans="1:7">
      <c r="A86" t="s">
        <v>500</v>
      </c>
    </row>
    <row r="87" spans="1:7">
      <c r="A87" t="s">
        <v>501</v>
      </c>
      <c r="B87" s="1">
        <v>8350</v>
      </c>
      <c r="C87">
        <v>8.6999999999999993</v>
      </c>
      <c r="D87">
        <v>13.5</v>
      </c>
      <c r="E87">
        <v>15.5</v>
      </c>
      <c r="F87">
        <v>22.2</v>
      </c>
      <c r="G87">
        <v>40.1</v>
      </c>
    </row>
    <row r="88" spans="1:7">
      <c r="A88" t="s">
        <v>502</v>
      </c>
      <c r="B88" s="1">
        <v>63298</v>
      </c>
      <c r="C88">
        <v>6.1</v>
      </c>
      <c r="D88">
        <v>9.5</v>
      </c>
      <c r="E88">
        <v>15.3</v>
      </c>
      <c r="F88">
        <v>24.1</v>
      </c>
      <c r="G88">
        <v>45</v>
      </c>
    </row>
    <row r="89" spans="1:7">
      <c r="A89" t="s">
        <v>503</v>
      </c>
      <c r="B89" s="1">
        <v>152676</v>
      </c>
      <c r="C89">
        <v>10.3</v>
      </c>
      <c r="D89">
        <v>12.3</v>
      </c>
      <c r="E89">
        <v>16.7</v>
      </c>
      <c r="F89">
        <v>23</v>
      </c>
      <c r="G89">
        <v>37.700000000000003</v>
      </c>
    </row>
    <row r="90" spans="1:7">
      <c r="A90" t="s">
        <v>504</v>
      </c>
      <c r="B90" s="1">
        <v>33765</v>
      </c>
      <c r="C90">
        <v>9.1999999999999993</v>
      </c>
      <c r="D90">
        <v>10.1</v>
      </c>
      <c r="E90">
        <v>17.8</v>
      </c>
      <c r="F90">
        <v>24.4</v>
      </c>
      <c r="G90">
        <v>38.4</v>
      </c>
    </row>
    <row r="91" spans="1:7">
      <c r="A91" t="s">
        <v>505</v>
      </c>
      <c r="B91" s="1">
        <v>25429</v>
      </c>
      <c r="C91">
        <v>8.6</v>
      </c>
      <c r="D91">
        <v>9.9</v>
      </c>
      <c r="E91">
        <v>17.399999999999999</v>
      </c>
      <c r="F91">
        <v>24.8</v>
      </c>
      <c r="G91">
        <v>39.4</v>
      </c>
    </row>
    <row r="92" spans="1:7">
      <c r="A92" t="s">
        <v>506</v>
      </c>
      <c r="B92" s="1">
        <v>8336</v>
      </c>
      <c r="C92">
        <v>11.1</v>
      </c>
      <c r="D92">
        <v>11</v>
      </c>
      <c r="E92">
        <v>19.2</v>
      </c>
      <c r="F92">
        <v>23.3</v>
      </c>
      <c r="G92">
        <v>35.200000000000003</v>
      </c>
    </row>
    <row r="93" spans="1:7">
      <c r="A93" t="s">
        <v>507</v>
      </c>
      <c r="B93" s="1">
        <v>59847</v>
      </c>
      <c r="C93">
        <v>10.3</v>
      </c>
      <c r="D93">
        <v>12.4</v>
      </c>
      <c r="E93">
        <v>16.3</v>
      </c>
      <c r="F93">
        <v>22.9</v>
      </c>
      <c r="G93">
        <v>38.1</v>
      </c>
    </row>
    <row r="94" spans="1:7">
      <c r="A94" t="s">
        <v>508</v>
      </c>
      <c r="B94" s="1">
        <v>49868</v>
      </c>
      <c r="C94">
        <v>10.8</v>
      </c>
      <c r="D94">
        <v>12.3</v>
      </c>
      <c r="E94">
        <v>16.3</v>
      </c>
      <c r="F94">
        <v>22.7</v>
      </c>
      <c r="G94">
        <v>38</v>
      </c>
    </row>
    <row r="95" spans="1:7">
      <c r="A95" t="s">
        <v>509</v>
      </c>
      <c r="B95" s="1">
        <v>9979</v>
      </c>
      <c r="C95">
        <v>7.7</v>
      </c>
      <c r="D95">
        <v>13.2</v>
      </c>
      <c r="E95">
        <v>16.3</v>
      </c>
      <c r="F95">
        <v>24.1</v>
      </c>
      <c r="G95">
        <v>38.799999999999997</v>
      </c>
    </row>
    <row r="96" spans="1:7">
      <c r="A96" t="s">
        <v>510</v>
      </c>
      <c r="B96" s="1">
        <v>7564</v>
      </c>
      <c r="C96">
        <v>9.4</v>
      </c>
      <c r="D96">
        <v>14.6</v>
      </c>
      <c r="E96">
        <v>20.5</v>
      </c>
      <c r="F96">
        <v>22.1</v>
      </c>
      <c r="G96">
        <v>33.4</v>
      </c>
    </row>
    <row r="97" spans="1:7">
      <c r="A97" t="s">
        <v>511</v>
      </c>
      <c r="B97" s="1">
        <v>26061</v>
      </c>
      <c r="C97">
        <v>14.8</v>
      </c>
      <c r="D97">
        <v>15.2</v>
      </c>
      <c r="E97">
        <v>16.7</v>
      </c>
      <c r="F97">
        <v>25.3</v>
      </c>
      <c r="G97">
        <v>28</v>
      </c>
    </row>
    <row r="98" spans="1:7">
      <c r="A98" t="s">
        <v>512</v>
      </c>
      <c r="B98" s="1">
        <v>25439</v>
      </c>
      <c r="C98">
        <v>7.7</v>
      </c>
      <c r="D98">
        <v>10.9</v>
      </c>
      <c r="E98">
        <v>14.8</v>
      </c>
      <c r="F98">
        <v>19.600000000000001</v>
      </c>
      <c r="G98">
        <v>47</v>
      </c>
    </row>
    <row r="99" spans="1:7">
      <c r="A99" t="s">
        <v>513</v>
      </c>
      <c r="B99" s="1">
        <v>781789</v>
      </c>
      <c r="C99">
        <v>7.1</v>
      </c>
      <c r="D99">
        <v>12.2</v>
      </c>
      <c r="E99">
        <v>17.899999999999999</v>
      </c>
      <c r="F99">
        <v>26.6</v>
      </c>
      <c r="G99">
        <v>36.200000000000003</v>
      </c>
    </row>
    <row r="100" spans="1:7">
      <c r="A100" t="s">
        <v>514</v>
      </c>
      <c r="B100" s="1">
        <v>377043</v>
      </c>
      <c r="C100">
        <v>6.4</v>
      </c>
      <c r="D100">
        <v>11.2</v>
      </c>
      <c r="E100">
        <v>17.399999999999999</v>
      </c>
      <c r="F100">
        <v>27.6</v>
      </c>
      <c r="G100">
        <v>37.4</v>
      </c>
    </row>
    <row r="101" spans="1:7">
      <c r="A101" t="s">
        <v>515</v>
      </c>
      <c r="B101" s="1">
        <v>209782</v>
      </c>
      <c r="C101">
        <v>4.9000000000000004</v>
      </c>
      <c r="D101">
        <v>9.4</v>
      </c>
      <c r="E101">
        <v>13</v>
      </c>
      <c r="F101">
        <v>25.2</v>
      </c>
      <c r="G101">
        <v>47.6</v>
      </c>
    </row>
    <row r="102" spans="1:7">
      <c r="A102" t="s">
        <v>516</v>
      </c>
      <c r="B102" s="1">
        <v>160644</v>
      </c>
      <c r="C102">
        <v>8.4</v>
      </c>
      <c r="D102">
        <v>14</v>
      </c>
      <c r="E102">
        <v>23.2</v>
      </c>
      <c r="F102">
        <v>30.6</v>
      </c>
      <c r="G102">
        <v>23.7</v>
      </c>
    </row>
    <row r="103" spans="1:7">
      <c r="A103" t="s">
        <v>517</v>
      </c>
      <c r="B103" s="1">
        <v>6616</v>
      </c>
      <c r="C103" t="s">
        <v>581</v>
      </c>
      <c r="D103" t="s">
        <v>582</v>
      </c>
      <c r="E103">
        <v>16.3</v>
      </c>
      <c r="F103">
        <v>33.200000000000003</v>
      </c>
      <c r="G103">
        <v>45.5</v>
      </c>
    </row>
    <row r="104" spans="1:7">
      <c r="A104" t="s">
        <v>521</v>
      </c>
      <c r="B104" s="1">
        <v>131804</v>
      </c>
      <c r="C104">
        <v>9.1</v>
      </c>
      <c r="D104">
        <v>14.5</v>
      </c>
      <c r="E104">
        <v>20</v>
      </c>
      <c r="F104">
        <v>25.7</v>
      </c>
      <c r="G104">
        <v>30.8</v>
      </c>
    </row>
    <row r="105" spans="1:7">
      <c r="A105" t="s">
        <v>522</v>
      </c>
      <c r="B105" s="2">
        <v>234233</v>
      </c>
      <c r="C105">
        <v>7.1</v>
      </c>
      <c r="D105">
        <v>12.7</v>
      </c>
      <c r="E105">
        <v>18.5</v>
      </c>
      <c r="F105">
        <v>26.2</v>
      </c>
      <c r="G105">
        <v>35.5</v>
      </c>
    </row>
    <row r="106" spans="1:7">
      <c r="A106" t="s">
        <v>523</v>
      </c>
      <c r="B106" s="1">
        <v>37297</v>
      </c>
      <c r="C106">
        <v>5.0999999999999996</v>
      </c>
      <c r="D106">
        <v>9.8000000000000007</v>
      </c>
      <c r="E106">
        <v>19.2</v>
      </c>
      <c r="F106">
        <v>29.3</v>
      </c>
      <c r="G106">
        <v>36.6</v>
      </c>
    </row>
    <row r="107" spans="1:7">
      <c r="A107" t="s">
        <v>524</v>
      </c>
      <c r="B107" s="1">
        <v>63116</v>
      </c>
      <c r="C107">
        <v>7.9</v>
      </c>
      <c r="D107">
        <v>14.4</v>
      </c>
      <c r="E107">
        <v>18.3</v>
      </c>
      <c r="F107">
        <v>25.2</v>
      </c>
      <c r="G107">
        <v>34.299999999999997</v>
      </c>
    </row>
    <row r="108" spans="1:7">
      <c r="A108" t="s">
        <v>525</v>
      </c>
      <c r="B108" s="1">
        <v>90524</v>
      </c>
      <c r="C108">
        <v>7.7</v>
      </c>
      <c r="D108">
        <v>14.2</v>
      </c>
      <c r="E108">
        <v>19.8</v>
      </c>
      <c r="F108">
        <v>25.4</v>
      </c>
      <c r="G108">
        <v>32.9</v>
      </c>
    </row>
    <row r="109" spans="1:7">
      <c r="A109" t="s">
        <v>526</v>
      </c>
    </row>
    <row r="110" spans="1:7">
      <c r="A110" t="s">
        <v>527</v>
      </c>
      <c r="B110" s="1">
        <v>43296</v>
      </c>
      <c r="C110">
        <v>6.2</v>
      </c>
      <c r="D110">
        <v>9.6</v>
      </c>
      <c r="E110">
        <v>15.7</v>
      </c>
      <c r="F110">
        <v>26.5</v>
      </c>
      <c r="G110">
        <v>42</v>
      </c>
    </row>
    <row r="111" spans="1:7">
      <c r="A111" t="s">
        <v>528</v>
      </c>
      <c r="B111" s="1">
        <v>38710</v>
      </c>
      <c r="C111">
        <v>7.6</v>
      </c>
      <c r="D111">
        <v>11.6</v>
      </c>
      <c r="E111">
        <v>12.9</v>
      </c>
      <c r="F111">
        <v>21.6</v>
      </c>
      <c r="G111">
        <v>46.2</v>
      </c>
    </row>
    <row r="112" spans="1:7">
      <c r="A112" t="s">
        <v>529</v>
      </c>
      <c r="B112" s="1">
        <v>240660</v>
      </c>
      <c r="C112">
        <v>11.5</v>
      </c>
      <c r="D112">
        <v>17.100000000000001</v>
      </c>
      <c r="E112">
        <v>20.5</v>
      </c>
      <c r="F112">
        <v>22</v>
      </c>
      <c r="G112">
        <v>28.9</v>
      </c>
    </row>
    <row r="113" spans="1:7">
      <c r="A113" t="s">
        <v>530</v>
      </c>
      <c r="B113" s="1">
        <v>123411</v>
      </c>
      <c r="C113">
        <v>11.7</v>
      </c>
      <c r="D113">
        <v>17.7</v>
      </c>
      <c r="E113">
        <v>20.6</v>
      </c>
      <c r="F113">
        <v>22.7</v>
      </c>
      <c r="G113">
        <v>27.2</v>
      </c>
    </row>
    <row r="114" spans="1:7">
      <c r="A114" t="s">
        <v>531</v>
      </c>
      <c r="B114" s="1">
        <v>59535</v>
      </c>
      <c r="C114">
        <v>8.6</v>
      </c>
      <c r="D114">
        <v>12.4</v>
      </c>
      <c r="E114">
        <v>20.8</v>
      </c>
      <c r="F114">
        <v>22.7</v>
      </c>
      <c r="G114">
        <v>35.6</v>
      </c>
    </row>
    <row r="115" spans="1:7">
      <c r="A115" t="s">
        <v>532</v>
      </c>
      <c r="B115" s="1">
        <v>46953</v>
      </c>
      <c r="C115">
        <v>15.1</v>
      </c>
      <c r="D115">
        <v>21.3</v>
      </c>
      <c r="E115">
        <v>20.2</v>
      </c>
      <c r="F115">
        <v>19.399999999999999</v>
      </c>
      <c r="G115">
        <v>24.1</v>
      </c>
    </row>
    <row r="116" spans="1:7">
      <c r="A116" t="s">
        <v>533</v>
      </c>
      <c r="B116" s="1">
        <v>10760</v>
      </c>
      <c r="C116">
        <v>9.8000000000000007</v>
      </c>
      <c r="D116">
        <v>17.100000000000001</v>
      </c>
      <c r="E116">
        <v>18.600000000000001</v>
      </c>
      <c r="F116">
        <v>21.6</v>
      </c>
      <c r="G116">
        <v>32.9</v>
      </c>
    </row>
    <row r="117" spans="1:7">
      <c r="A117" t="s">
        <v>534</v>
      </c>
      <c r="B117" s="1">
        <v>205426</v>
      </c>
      <c r="C117">
        <v>6.5</v>
      </c>
      <c r="D117">
        <v>11.9</v>
      </c>
      <c r="E117">
        <v>16.5</v>
      </c>
      <c r="F117">
        <v>22.9</v>
      </c>
      <c r="G117">
        <v>42.1</v>
      </c>
    </row>
    <row r="118" spans="1:7">
      <c r="A118" t="s">
        <v>535</v>
      </c>
      <c r="B118" s="1">
        <v>49779</v>
      </c>
      <c r="C118">
        <v>5.0999999999999996</v>
      </c>
      <c r="D118">
        <v>7.3</v>
      </c>
      <c r="E118">
        <v>12.6</v>
      </c>
      <c r="F118">
        <v>22.4</v>
      </c>
      <c r="G118">
        <v>52.5</v>
      </c>
    </row>
    <row r="119" spans="1:7">
      <c r="A119" t="s">
        <v>536</v>
      </c>
      <c r="B119" s="1">
        <v>72374</v>
      </c>
      <c r="C119">
        <v>9.9</v>
      </c>
      <c r="D119">
        <v>14.3</v>
      </c>
      <c r="E119">
        <v>18.5</v>
      </c>
      <c r="F119">
        <v>23.5</v>
      </c>
      <c r="G119">
        <v>33.799999999999997</v>
      </c>
    </row>
    <row r="120" spans="1:7">
      <c r="A120" t="s">
        <v>537</v>
      </c>
      <c r="B120" s="1">
        <v>37295</v>
      </c>
      <c r="C120">
        <v>6.5</v>
      </c>
      <c r="D120">
        <v>17.399999999999999</v>
      </c>
      <c r="E120">
        <v>17.2</v>
      </c>
      <c r="F120">
        <v>22.6</v>
      </c>
      <c r="G120">
        <v>36.200000000000003</v>
      </c>
    </row>
    <row r="121" spans="1:7">
      <c r="A121" t="s">
        <v>538</v>
      </c>
    </row>
    <row r="122" spans="1:7">
      <c r="A122" t="s">
        <v>539</v>
      </c>
      <c r="B122" s="1">
        <v>45978</v>
      </c>
      <c r="C122">
        <v>2.7</v>
      </c>
      <c r="D122">
        <v>8.8000000000000007</v>
      </c>
      <c r="E122">
        <v>16.899999999999999</v>
      </c>
      <c r="F122">
        <v>22.8</v>
      </c>
      <c r="G122">
        <v>48.7</v>
      </c>
    </row>
    <row r="123" spans="1:7">
      <c r="A123" t="s">
        <v>540</v>
      </c>
      <c r="B123" s="1">
        <v>50385</v>
      </c>
      <c r="C123">
        <v>10.4</v>
      </c>
      <c r="D123">
        <v>13.2</v>
      </c>
      <c r="E123">
        <v>17.3</v>
      </c>
      <c r="F123">
        <v>22.8</v>
      </c>
      <c r="G123">
        <v>36.299999999999997</v>
      </c>
    </row>
    <row r="124" spans="1:7">
      <c r="A124" t="s">
        <v>541</v>
      </c>
      <c r="B124" s="1">
        <v>12982</v>
      </c>
      <c r="C124">
        <v>8.8000000000000007</v>
      </c>
      <c r="D124">
        <v>13.2</v>
      </c>
      <c r="E124">
        <v>17.100000000000001</v>
      </c>
      <c r="F124">
        <v>22.7</v>
      </c>
      <c r="G124">
        <v>38.200000000000003</v>
      </c>
    </row>
    <row r="125" spans="1:7">
      <c r="A125" t="s">
        <v>542</v>
      </c>
      <c r="B125" s="1">
        <v>76328</v>
      </c>
      <c r="C125">
        <v>14.6</v>
      </c>
      <c r="D125">
        <v>7.2</v>
      </c>
      <c r="E125">
        <v>8.8000000000000007</v>
      </c>
      <c r="F125">
        <v>15.7</v>
      </c>
      <c r="G125">
        <v>53.7</v>
      </c>
    </row>
    <row r="126" spans="1:7">
      <c r="A126" t="s">
        <v>543</v>
      </c>
      <c r="B126" s="1">
        <v>29894</v>
      </c>
      <c r="C126">
        <v>15.4</v>
      </c>
      <c r="D126">
        <v>20.5</v>
      </c>
      <c r="E126">
        <v>22.6</v>
      </c>
      <c r="F126">
        <v>23.2</v>
      </c>
      <c r="G126">
        <v>18.3</v>
      </c>
    </row>
    <row r="127" spans="1:7">
      <c r="A127" t="s">
        <v>544</v>
      </c>
      <c r="B127" s="1">
        <v>62979</v>
      </c>
      <c r="C127">
        <v>9</v>
      </c>
      <c r="D127">
        <v>14</v>
      </c>
      <c r="E127">
        <v>18</v>
      </c>
      <c r="F127">
        <v>26.9</v>
      </c>
      <c r="G127">
        <v>32.200000000000003</v>
      </c>
    </row>
    <row r="128" spans="1:7">
      <c r="A128" t="s">
        <v>545</v>
      </c>
      <c r="B128" s="1">
        <v>141962</v>
      </c>
      <c r="C128">
        <v>6.1</v>
      </c>
      <c r="D128">
        <v>10.8</v>
      </c>
      <c r="E128">
        <v>14.7</v>
      </c>
      <c r="F128">
        <v>20</v>
      </c>
      <c r="G128">
        <v>48.3</v>
      </c>
    </row>
    <row r="129" spans="1:7">
      <c r="A129" t="s">
        <v>546</v>
      </c>
      <c r="B129" s="1">
        <v>458673</v>
      </c>
      <c r="C129">
        <v>1.8</v>
      </c>
      <c r="D129">
        <v>5.8</v>
      </c>
      <c r="E129">
        <v>13.3</v>
      </c>
      <c r="F129">
        <v>25.4</v>
      </c>
      <c r="G129">
        <v>53.6</v>
      </c>
    </row>
    <row r="130" spans="1:7">
      <c r="A130" t="s">
        <v>547</v>
      </c>
      <c r="B130" s="1">
        <v>40325</v>
      </c>
      <c r="C130">
        <v>6</v>
      </c>
      <c r="D130">
        <v>10.9</v>
      </c>
      <c r="E130">
        <v>14.7</v>
      </c>
      <c r="F130">
        <v>21</v>
      </c>
      <c r="G130">
        <v>47.3</v>
      </c>
    </row>
    <row r="131" spans="1:7">
      <c r="A131" t="s">
        <v>548</v>
      </c>
      <c r="B131" s="1">
        <v>418348</v>
      </c>
      <c r="C131">
        <v>1.4</v>
      </c>
      <c r="D131">
        <v>5.3</v>
      </c>
      <c r="E131">
        <v>13.1</v>
      </c>
      <c r="F131">
        <v>25.9</v>
      </c>
      <c r="G131">
        <v>54.2</v>
      </c>
    </row>
    <row r="132" spans="1:7">
      <c r="A132" t="s">
        <v>549</v>
      </c>
    </row>
    <row r="133" spans="1:7">
      <c r="A133" t="s">
        <v>550</v>
      </c>
      <c r="B133" s="1">
        <v>4979403</v>
      </c>
      <c r="C133">
        <v>3.2</v>
      </c>
      <c r="D133">
        <v>8.4</v>
      </c>
      <c r="E133">
        <v>14.7</v>
      </c>
      <c r="F133">
        <v>23.9</v>
      </c>
      <c r="G133">
        <v>49.8</v>
      </c>
    </row>
    <row r="134" spans="1:7">
      <c r="A134" t="s">
        <v>551</v>
      </c>
      <c r="B134" s="1">
        <v>4012508</v>
      </c>
      <c r="C134">
        <v>1.5</v>
      </c>
      <c r="D134">
        <v>6.1</v>
      </c>
      <c r="E134">
        <v>14</v>
      </c>
      <c r="F134">
        <v>25.3</v>
      </c>
      <c r="G134">
        <v>53.1</v>
      </c>
    </row>
    <row r="135" spans="1:7">
      <c r="A135" t="s">
        <v>552</v>
      </c>
      <c r="B135" s="1">
        <v>208249</v>
      </c>
      <c r="C135">
        <v>-3</v>
      </c>
      <c r="D135">
        <v>3.9</v>
      </c>
      <c r="E135">
        <v>7.9</v>
      </c>
      <c r="F135">
        <v>17.5</v>
      </c>
      <c r="G135">
        <v>73.7</v>
      </c>
    </row>
    <row r="136" spans="1:7">
      <c r="A136" t="s">
        <v>553</v>
      </c>
    </row>
    <row r="137" spans="1:7">
      <c r="A137" t="s">
        <v>554</v>
      </c>
      <c r="B137" s="1">
        <v>545459</v>
      </c>
      <c r="C137">
        <v>14.2</v>
      </c>
      <c r="D137">
        <v>24.4</v>
      </c>
      <c r="E137">
        <v>22</v>
      </c>
      <c r="F137">
        <v>19</v>
      </c>
      <c r="G137">
        <v>20.399999999999999</v>
      </c>
    </row>
    <row r="138" spans="1:7">
      <c r="A138" t="s">
        <v>555</v>
      </c>
    </row>
    <row r="139" spans="1:7">
      <c r="A139" t="s">
        <v>556</v>
      </c>
      <c r="B139" s="1">
        <v>106877</v>
      </c>
      <c r="C139">
        <v>1.6</v>
      </c>
      <c r="D139">
        <v>7.6</v>
      </c>
      <c r="E139">
        <v>12.7</v>
      </c>
      <c r="F139">
        <v>17.100000000000001</v>
      </c>
      <c r="G139">
        <v>61</v>
      </c>
    </row>
    <row r="140" spans="1:7">
      <c r="A140" t="s">
        <v>557</v>
      </c>
    </row>
    <row r="141" spans="1:7">
      <c r="A141" t="s">
        <v>558</v>
      </c>
      <c r="B141" s="1">
        <v>26217</v>
      </c>
      <c r="C141">
        <v>11.3</v>
      </c>
      <c r="D141">
        <v>19.100000000000001</v>
      </c>
      <c r="E141">
        <v>22.1</v>
      </c>
      <c r="F141">
        <v>25.3</v>
      </c>
      <c r="G141">
        <v>22.2</v>
      </c>
    </row>
    <row r="142" spans="1:7">
      <c r="A142" t="s">
        <v>559</v>
      </c>
    </row>
    <row r="143" spans="1:7">
      <c r="A143" t="s">
        <v>560</v>
      </c>
      <c r="B143" s="1">
        <v>30609</v>
      </c>
      <c r="C143">
        <v>50</v>
      </c>
      <c r="D143">
        <v>26.4</v>
      </c>
      <c r="E143">
        <v>14.3</v>
      </c>
      <c r="F143">
        <v>6.3</v>
      </c>
      <c r="G143">
        <v>3</v>
      </c>
    </row>
    <row r="144" spans="1:7">
      <c r="A144" t="s">
        <v>561</v>
      </c>
      <c r="B144" s="1">
        <v>33396</v>
      </c>
      <c r="C144">
        <v>16.899999999999999</v>
      </c>
      <c r="D144">
        <v>21</v>
      </c>
      <c r="E144">
        <v>18.2</v>
      </c>
      <c r="F144">
        <v>23.3</v>
      </c>
      <c r="G144">
        <v>20.6</v>
      </c>
    </row>
    <row r="145" spans="1:7">
      <c r="A145" t="s">
        <v>562</v>
      </c>
      <c r="B145" s="1">
        <v>16088</v>
      </c>
      <c r="C145">
        <v>26.3</v>
      </c>
      <c r="D145">
        <v>19.899999999999999</v>
      </c>
      <c r="E145">
        <v>13.2</v>
      </c>
      <c r="F145">
        <v>18</v>
      </c>
      <c r="G145">
        <v>22.6</v>
      </c>
    </row>
    <row r="146" spans="1:7">
      <c r="A146" t="s">
        <v>563</v>
      </c>
      <c r="B146" s="1">
        <v>246569</v>
      </c>
      <c r="C146">
        <v>-0.5</v>
      </c>
      <c r="D146">
        <v>7.4</v>
      </c>
      <c r="E146">
        <v>9.3000000000000007</v>
      </c>
      <c r="F146">
        <v>20.100000000000001</v>
      </c>
      <c r="G146">
        <v>63.7</v>
      </c>
    </row>
    <row r="147" spans="1:7">
      <c r="A147" t="s">
        <v>564</v>
      </c>
      <c r="B147" s="1">
        <v>179498</v>
      </c>
      <c r="C147">
        <v>-1.2</v>
      </c>
      <c r="D147">
        <v>8.1999999999999993</v>
      </c>
      <c r="E147">
        <v>7.7</v>
      </c>
      <c r="F147">
        <v>19.100000000000001</v>
      </c>
      <c r="G147">
        <v>66.3</v>
      </c>
    </row>
    <row r="148" spans="1:7">
      <c r="A148" t="s">
        <v>565</v>
      </c>
      <c r="B148" s="1">
        <v>48845</v>
      </c>
      <c r="C148" t="s">
        <v>583</v>
      </c>
      <c r="D148">
        <v>3.5</v>
      </c>
      <c r="E148">
        <v>12.1</v>
      </c>
      <c r="F148">
        <v>22.9</v>
      </c>
      <c r="G148">
        <v>61.4</v>
      </c>
    </row>
    <row r="149" spans="1:7">
      <c r="A149" t="s">
        <v>566</v>
      </c>
      <c r="B149" s="1">
        <v>18226</v>
      </c>
      <c r="C149">
        <v>5.2</v>
      </c>
      <c r="D149">
        <v>10</v>
      </c>
      <c r="E149">
        <v>18</v>
      </c>
      <c r="F149">
        <v>22.1</v>
      </c>
      <c r="G149">
        <v>44.6</v>
      </c>
    </row>
    <row r="150" spans="1:7">
      <c r="A150" t="s">
        <v>567</v>
      </c>
      <c r="B150" s="1">
        <v>4732834</v>
      </c>
      <c r="C150">
        <v>3.4</v>
      </c>
      <c r="D150">
        <v>8.5</v>
      </c>
      <c r="E150">
        <v>15</v>
      </c>
      <c r="F150">
        <v>24.1</v>
      </c>
      <c r="G150">
        <v>49.1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3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7">
      <c r="A1" s="3" t="s">
        <v>393</v>
      </c>
    </row>
    <row r="3" spans="1:7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7">
      <c r="A4" s="6" t="s">
        <v>178</v>
      </c>
      <c r="B4" s="7">
        <v>116282</v>
      </c>
      <c r="C4" s="7">
        <v>23223</v>
      </c>
      <c r="D4" s="7">
        <v>23266</v>
      </c>
      <c r="E4" s="7">
        <v>23252</v>
      </c>
      <c r="F4" s="7">
        <v>23263</v>
      </c>
      <c r="G4" s="7">
        <v>23277</v>
      </c>
    </row>
    <row r="5" spans="1:7">
      <c r="A5" s="6" t="s">
        <v>372</v>
      </c>
      <c r="B5" s="7" t="s">
        <v>180</v>
      </c>
      <c r="C5" s="7" t="s">
        <v>180</v>
      </c>
      <c r="D5" s="7">
        <v>16403</v>
      </c>
      <c r="E5" s="7">
        <v>32477</v>
      </c>
      <c r="F5" s="7">
        <v>51774</v>
      </c>
      <c r="G5" s="7">
        <v>81058</v>
      </c>
    </row>
    <row r="6" spans="1:7">
      <c r="A6" s="9"/>
      <c r="B6" s="7"/>
      <c r="C6" s="7"/>
      <c r="D6" s="7"/>
      <c r="E6" s="7"/>
      <c r="F6" s="7"/>
      <c r="G6" s="7"/>
    </row>
    <row r="7" spans="1:7">
      <c r="A7" s="6" t="s">
        <v>181</v>
      </c>
      <c r="B7" s="10"/>
      <c r="C7" s="10"/>
      <c r="D7" s="10"/>
      <c r="E7" s="10"/>
      <c r="F7" s="10"/>
      <c r="G7" s="10"/>
    </row>
    <row r="8" spans="1:7">
      <c r="A8" s="6"/>
      <c r="B8" s="10"/>
      <c r="C8" s="10"/>
      <c r="D8" s="10"/>
      <c r="E8" s="10"/>
      <c r="F8" s="10"/>
      <c r="G8" s="10"/>
    </row>
    <row r="9" spans="1:7">
      <c r="A9" s="11" t="s">
        <v>182</v>
      </c>
      <c r="B9" s="12"/>
      <c r="C9" s="12"/>
      <c r="D9" s="12"/>
      <c r="E9" s="12"/>
      <c r="F9" s="12"/>
      <c r="G9" s="12"/>
    </row>
    <row r="10" spans="1:7">
      <c r="A10" s="13" t="s">
        <v>183</v>
      </c>
      <c r="B10" s="12">
        <v>54453</v>
      </c>
      <c r="C10" s="12">
        <v>9168</v>
      </c>
      <c r="D10" s="12">
        <v>24102</v>
      </c>
      <c r="E10" s="12">
        <v>41614</v>
      </c>
      <c r="F10" s="12">
        <v>65100</v>
      </c>
      <c r="G10" s="12">
        <v>132158</v>
      </c>
    </row>
    <row r="11" spans="1:7">
      <c r="A11" s="13" t="s">
        <v>184</v>
      </c>
      <c r="B11" s="14">
        <v>596.70000000000005</v>
      </c>
      <c r="C11" s="14">
        <v>168</v>
      </c>
      <c r="D11" s="14">
        <v>86.3</v>
      </c>
      <c r="E11" s="14">
        <v>91.3</v>
      </c>
      <c r="F11" s="14">
        <v>147.5</v>
      </c>
      <c r="G11" s="14">
        <v>1836.5</v>
      </c>
    </row>
    <row r="12" spans="1:7">
      <c r="A12" s="13" t="s">
        <v>185</v>
      </c>
      <c r="B12" s="14">
        <v>1.1000000000000001</v>
      </c>
      <c r="C12" s="14">
        <v>1.8</v>
      </c>
      <c r="D12" s="14">
        <v>0.4</v>
      </c>
      <c r="E12" s="14">
        <v>0.2</v>
      </c>
      <c r="F12" s="14">
        <v>0.2</v>
      </c>
      <c r="G12" s="14">
        <v>1.4</v>
      </c>
    </row>
    <row r="13" spans="1:7">
      <c r="A13" s="11" t="s">
        <v>186</v>
      </c>
      <c r="B13" s="12"/>
      <c r="C13" s="12"/>
      <c r="D13" s="12"/>
      <c r="E13" s="12"/>
      <c r="F13" s="12"/>
      <c r="G13" s="12"/>
    </row>
    <row r="14" spans="1:7">
      <c r="A14" s="13" t="s">
        <v>183</v>
      </c>
      <c r="B14" s="12">
        <v>52287</v>
      </c>
      <c r="C14" s="12">
        <v>9220</v>
      </c>
      <c r="D14" s="12">
        <v>23751</v>
      </c>
      <c r="E14" s="12">
        <v>40802</v>
      </c>
      <c r="F14" s="12">
        <v>62847</v>
      </c>
      <c r="G14" s="12">
        <v>124698</v>
      </c>
    </row>
    <row r="15" spans="1:7">
      <c r="A15" s="13" t="s">
        <v>184</v>
      </c>
      <c r="B15" s="14">
        <v>544.9</v>
      </c>
      <c r="C15" s="14">
        <v>169.3</v>
      </c>
      <c r="D15" s="14">
        <v>215.8</v>
      </c>
      <c r="E15" s="14">
        <v>111.8</v>
      </c>
      <c r="F15" s="14">
        <v>185.2</v>
      </c>
      <c r="G15" s="14">
        <v>1715</v>
      </c>
    </row>
    <row r="16" spans="1:7">
      <c r="A16" s="13" t="s">
        <v>185</v>
      </c>
      <c r="B16" s="14">
        <v>1</v>
      </c>
      <c r="C16" s="14">
        <v>1.8</v>
      </c>
      <c r="D16" s="14">
        <v>0.9</v>
      </c>
      <c r="E16" s="14">
        <v>0.3</v>
      </c>
      <c r="F16" s="14">
        <v>0.3</v>
      </c>
      <c r="G16" s="14">
        <v>1.4</v>
      </c>
    </row>
    <row r="17" spans="1:7">
      <c r="A17" s="11" t="s">
        <v>187</v>
      </c>
      <c r="B17" s="15">
        <v>48.5</v>
      </c>
      <c r="C17" s="15">
        <v>51.1</v>
      </c>
      <c r="D17" s="15">
        <v>50.9</v>
      </c>
      <c r="E17" s="15">
        <v>47.2</v>
      </c>
      <c r="F17" s="15">
        <v>45.7</v>
      </c>
      <c r="G17" s="15">
        <v>47.4</v>
      </c>
    </row>
    <row r="18" spans="1:7">
      <c r="A18" s="11"/>
      <c r="B18" s="15"/>
      <c r="C18" s="15"/>
      <c r="D18" s="15"/>
      <c r="E18" s="15"/>
      <c r="F18" s="15"/>
      <c r="G18" s="15"/>
    </row>
    <row r="19" spans="1:7">
      <c r="A19" s="11"/>
      <c r="B19" s="10"/>
      <c r="C19" s="10"/>
      <c r="D19" s="10"/>
      <c r="E19" s="10"/>
      <c r="F19" s="10"/>
      <c r="G19" s="10"/>
    </row>
    <row r="20" spans="1:7">
      <c r="A20" s="11" t="s">
        <v>188</v>
      </c>
      <c r="B20" s="10"/>
      <c r="C20" s="10"/>
      <c r="D20" s="10"/>
      <c r="E20" s="10"/>
      <c r="F20" s="10"/>
      <c r="G20" s="10"/>
    </row>
    <row r="21" spans="1:7">
      <c r="A21" s="16" t="s">
        <v>189</v>
      </c>
      <c r="B21" s="15">
        <v>2.5</v>
      </c>
      <c r="C21" s="15">
        <v>1.7</v>
      </c>
      <c r="D21" s="15">
        <v>2.2000000000000002</v>
      </c>
      <c r="E21" s="15">
        <v>2.6</v>
      </c>
      <c r="F21" s="15">
        <v>2.9</v>
      </c>
      <c r="G21" s="15">
        <v>3.2</v>
      </c>
    </row>
    <row r="22" spans="1:7">
      <c r="A22" s="16" t="s">
        <v>190</v>
      </c>
      <c r="B22" s="15">
        <v>0.6</v>
      </c>
      <c r="C22" s="15">
        <v>0.4</v>
      </c>
      <c r="D22" s="15">
        <v>0.5</v>
      </c>
      <c r="E22" s="15">
        <v>0.7</v>
      </c>
      <c r="F22" s="15">
        <v>0.8</v>
      </c>
      <c r="G22" s="15">
        <v>0.8</v>
      </c>
    </row>
    <row r="23" spans="1:7">
      <c r="A23" s="16" t="s">
        <v>191</v>
      </c>
      <c r="B23" s="15">
        <v>0.3</v>
      </c>
      <c r="C23" s="15">
        <v>0.4</v>
      </c>
      <c r="D23" s="15">
        <v>0.4</v>
      </c>
      <c r="E23" s="15">
        <v>0.3</v>
      </c>
      <c r="F23" s="15">
        <v>0.2</v>
      </c>
      <c r="G23" s="15">
        <v>0.2</v>
      </c>
    </row>
    <row r="24" spans="1:7">
      <c r="A24" s="16" t="s">
        <v>192</v>
      </c>
      <c r="B24" s="15">
        <v>1.3</v>
      </c>
      <c r="C24" s="15">
        <v>0.5</v>
      </c>
      <c r="D24" s="15">
        <v>0.9</v>
      </c>
      <c r="E24" s="15">
        <v>1.4</v>
      </c>
      <c r="F24" s="15">
        <v>1.7</v>
      </c>
      <c r="G24" s="15">
        <v>2.1</v>
      </c>
    </row>
    <row r="25" spans="1:7">
      <c r="A25" s="16" t="s">
        <v>193</v>
      </c>
      <c r="B25" s="15">
        <v>1.9</v>
      </c>
      <c r="C25" s="15">
        <v>0.9</v>
      </c>
      <c r="D25" s="15">
        <v>1.5</v>
      </c>
      <c r="E25" s="15">
        <v>2</v>
      </c>
      <c r="F25" s="15">
        <v>2.4</v>
      </c>
      <c r="G25" s="15">
        <v>2.8</v>
      </c>
    </row>
    <row r="26" spans="1:7">
      <c r="A26" s="16"/>
      <c r="B26" s="15"/>
      <c r="C26" s="15"/>
      <c r="D26" s="15"/>
      <c r="E26" s="15"/>
      <c r="F26" s="15"/>
      <c r="G26" s="15"/>
    </row>
    <row r="27" spans="1:7">
      <c r="A27" s="16"/>
      <c r="B27" s="10"/>
      <c r="C27" s="10"/>
      <c r="D27" s="10"/>
      <c r="E27" s="10"/>
      <c r="F27" s="10"/>
      <c r="G27" s="10"/>
    </row>
    <row r="28" spans="1:7">
      <c r="A28" s="6" t="s">
        <v>194</v>
      </c>
      <c r="B28" s="10"/>
      <c r="C28" s="10"/>
      <c r="D28" s="10"/>
      <c r="E28" s="10"/>
      <c r="F28" s="10"/>
      <c r="G28" s="10"/>
    </row>
    <row r="29" spans="1:7">
      <c r="A29" s="6"/>
      <c r="B29" s="10"/>
      <c r="C29" s="10"/>
      <c r="D29" s="10"/>
      <c r="E29" s="10"/>
      <c r="F29" s="10"/>
      <c r="G29" s="10"/>
    </row>
    <row r="30" spans="1:7">
      <c r="A30" s="11" t="s">
        <v>195</v>
      </c>
      <c r="B30" s="10"/>
      <c r="C30" s="10"/>
      <c r="D30" s="10"/>
      <c r="E30" s="10"/>
      <c r="F30" s="10"/>
      <c r="G30" s="10"/>
    </row>
    <row r="31" spans="1:7">
      <c r="A31" s="16" t="s">
        <v>196</v>
      </c>
      <c r="B31" s="17">
        <v>48</v>
      </c>
      <c r="C31" s="17">
        <v>35</v>
      </c>
      <c r="D31" s="17">
        <v>45</v>
      </c>
      <c r="E31" s="17">
        <v>50</v>
      </c>
      <c r="F31" s="17">
        <v>55</v>
      </c>
      <c r="G31" s="17">
        <v>56</v>
      </c>
    </row>
    <row r="32" spans="1:7">
      <c r="A32" s="16" t="s">
        <v>197</v>
      </c>
      <c r="B32" s="17">
        <v>52</v>
      </c>
      <c r="C32" s="17">
        <v>65</v>
      </c>
      <c r="D32" s="17">
        <v>55</v>
      </c>
      <c r="E32" s="17">
        <v>50</v>
      </c>
      <c r="F32" s="17">
        <v>45</v>
      </c>
      <c r="G32" s="17">
        <v>44</v>
      </c>
    </row>
    <row r="33" spans="1:7">
      <c r="A33" s="16"/>
      <c r="B33" s="17"/>
      <c r="C33" s="17"/>
      <c r="D33" s="17"/>
      <c r="E33" s="17"/>
      <c r="F33" s="17"/>
      <c r="G33" s="17"/>
    </row>
    <row r="34" spans="1:7">
      <c r="A34" s="11" t="s">
        <v>198</v>
      </c>
      <c r="B34" s="17"/>
      <c r="C34" s="17"/>
      <c r="D34" s="17"/>
      <c r="E34" s="17"/>
      <c r="F34" s="17"/>
      <c r="G34" s="17"/>
    </row>
    <row r="35" spans="1:7">
      <c r="A35" s="16" t="s">
        <v>199</v>
      </c>
      <c r="B35" s="17">
        <v>68</v>
      </c>
      <c r="C35" s="17">
        <v>41</v>
      </c>
      <c r="D35" s="17">
        <v>57</v>
      </c>
      <c r="E35" s="17">
        <v>68</v>
      </c>
      <c r="F35" s="17">
        <v>80</v>
      </c>
      <c r="G35" s="17">
        <v>91</v>
      </c>
    </row>
    <row r="36" spans="1:7">
      <c r="A36" s="18" t="s">
        <v>200</v>
      </c>
      <c r="B36" s="17">
        <v>42</v>
      </c>
      <c r="C36" s="17">
        <v>12</v>
      </c>
      <c r="D36" s="17">
        <v>23</v>
      </c>
      <c r="E36" s="17">
        <v>42</v>
      </c>
      <c r="F36" s="17">
        <v>61</v>
      </c>
      <c r="G36" s="17">
        <v>73</v>
      </c>
    </row>
    <row r="37" spans="1:7">
      <c r="A37" s="18" t="s">
        <v>201</v>
      </c>
      <c r="B37" s="17">
        <v>25</v>
      </c>
      <c r="C37" s="17">
        <v>30</v>
      </c>
      <c r="D37" s="17">
        <v>35</v>
      </c>
      <c r="E37" s="17">
        <v>25</v>
      </c>
      <c r="F37" s="17">
        <v>20</v>
      </c>
      <c r="G37" s="17">
        <v>18</v>
      </c>
    </row>
    <row r="38" spans="1:7">
      <c r="A38" s="16" t="s">
        <v>202</v>
      </c>
      <c r="B38" s="17">
        <v>32</v>
      </c>
      <c r="C38" s="17">
        <v>59</v>
      </c>
      <c r="D38" s="17">
        <v>43</v>
      </c>
      <c r="E38" s="17">
        <v>32</v>
      </c>
      <c r="F38" s="17">
        <v>20</v>
      </c>
      <c r="G38" s="17">
        <v>9</v>
      </c>
    </row>
    <row r="39" spans="1:7">
      <c r="A39" s="19"/>
      <c r="B39" s="17"/>
      <c r="C39" s="17"/>
      <c r="D39" s="17"/>
      <c r="E39" s="17"/>
      <c r="F39" s="17"/>
      <c r="G39" s="17"/>
    </row>
    <row r="40" spans="1:7">
      <c r="A40" s="11" t="s">
        <v>203</v>
      </c>
      <c r="B40" s="17"/>
      <c r="C40" s="17"/>
      <c r="D40" s="17"/>
      <c r="E40" s="17"/>
      <c r="F40" s="17"/>
      <c r="G40" s="17"/>
    </row>
    <row r="41" spans="1:7">
      <c r="A41" s="16" t="s">
        <v>204</v>
      </c>
      <c r="B41" s="17">
        <v>12</v>
      </c>
      <c r="C41" s="17">
        <v>18</v>
      </c>
      <c r="D41" s="17">
        <v>15</v>
      </c>
      <c r="E41" s="17">
        <v>11</v>
      </c>
      <c r="F41" s="17">
        <v>9</v>
      </c>
      <c r="G41" s="17">
        <v>6</v>
      </c>
    </row>
    <row r="42" spans="1:7">
      <c r="A42" s="16" t="s">
        <v>205</v>
      </c>
      <c r="B42" s="17">
        <v>88</v>
      </c>
      <c r="C42" s="17">
        <v>82</v>
      </c>
      <c r="D42" s="17">
        <v>85</v>
      </c>
      <c r="E42" s="17">
        <v>89</v>
      </c>
      <c r="F42" s="17">
        <v>91</v>
      </c>
      <c r="G42" s="17">
        <v>94</v>
      </c>
    </row>
    <row r="43" spans="1:7">
      <c r="A43" s="19"/>
      <c r="B43" s="17"/>
      <c r="C43" s="17"/>
      <c r="D43" s="17"/>
      <c r="E43" s="17"/>
      <c r="F43" s="17"/>
      <c r="G43" s="17"/>
    </row>
    <row r="44" spans="1:7">
      <c r="A44" s="11" t="s">
        <v>206</v>
      </c>
      <c r="B44" s="17"/>
      <c r="C44" s="17"/>
      <c r="D44" s="17"/>
      <c r="E44" s="17"/>
      <c r="F44" s="17"/>
      <c r="G44" s="17"/>
    </row>
    <row r="45" spans="1:7">
      <c r="A45" s="16" t="s">
        <v>207</v>
      </c>
      <c r="B45" s="17">
        <v>11</v>
      </c>
      <c r="C45" s="17">
        <v>11</v>
      </c>
      <c r="D45" s="17">
        <v>14</v>
      </c>
      <c r="E45" s="17">
        <v>12</v>
      </c>
      <c r="F45" s="17">
        <v>9</v>
      </c>
      <c r="G45" s="17">
        <v>6</v>
      </c>
    </row>
    <row r="46" spans="1:7">
      <c r="A46" s="16" t="s">
        <v>208</v>
      </c>
      <c r="B46" s="17">
        <v>89</v>
      </c>
      <c r="C46" s="17">
        <v>89</v>
      </c>
      <c r="D46" s="17">
        <v>86</v>
      </c>
      <c r="E46" s="17">
        <v>88</v>
      </c>
      <c r="F46" s="17">
        <v>91</v>
      </c>
      <c r="G46" s="17">
        <v>94</v>
      </c>
    </row>
    <row r="47" spans="1:7">
      <c r="A47" s="16"/>
      <c r="B47" s="17"/>
      <c r="C47" s="17"/>
      <c r="D47" s="17"/>
      <c r="E47" s="17"/>
      <c r="F47" s="17"/>
      <c r="G47" s="17"/>
    </row>
    <row r="48" spans="1:7">
      <c r="A48" s="11" t="s">
        <v>209</v>
      </c>
      <c r="B48" s="17"/>
      <c r="C48" s="17"/>
      <c r="D48" s="17"/>
      <c r="E48" s="17"/>
      <c r="F48" s="17"/>
      <c r="G48" s="17"/>
    </row>
    <row r="49" spans="1:7">
      <c r="A49" s="16" t="s">
        <v>210</v>
      </c>
      <c r="B49" s="17">
        <v>5</v>
      </c>
      <c r="C49" s="17">
        <v>13</v>
      </c>
      <c r="D49" s="17">
        <v>8</v>
      </c>
      <c r="E49" s="17">
        <v>4</v>
      </c>
      <c r="F49" s="17">
        <v>2</v>
      </c>
      <c r="G49" s="17">
        <v>1</v>
      </c>
    </row>
    <row r="50" spans="1:7">
      <c r="A50" s="16" t="s">
        <v>211</v>
      </c>
      <c r="B50" s="17">
        <v>35</v>
      </c>
      <c r="C50" s="17">
        <v>45</v>
      </c>
      <c r="D50" s="17">
        <v>46</v>
      </c>
      <c r="E50" s="17">
        <v>40</v>
      </c>
      <c r="F50" s="17">
        <v>29</v>
      </c>
      <c r="G50" s="17">
        <v>16</v>
      </c>
    </row>
    <row r="51" spans="1:7">
      <c r="A51" s="16" t="s">
        <v>212</v>
      </c>
      <c r="B51" s="17">
        <v>59</v>
      </c>
      <c r="C51" s="17">
        <v>41</v>
      </c>
      <c r="D51" s="17">
        <v>45</v>
      </c>
      <c r="E51" s="17">
        <v>56</v>
      </c>
      <c r="F51" s="17">
        <v>69</v>
      </c>
      <c r="G51" s="17">
        <v>83</v>
      </c>
    </row>
    <row r="52" spans="1:7">
      <c r="A52" s="16" t="s">
        <v>213</v>
      </c>
      <c r="B52" s="17" t="s">
        <v>214</v>
      </c>
      <c r="C52" s="17">
        <v>1</v>
      </c>
      <c r="D52" s="17" t="s">
        <v>214</v>
      </c>
      <c r="E52" s="17" t="s">
        <v>214</v>
      </c>
      <c r="F52" s="17" t="s">
        <v>214</v>
      </c>
      <c r="G52" s="17" t="s">
        <v>214</v>
      </c>
    </row>
    <row r="53" spans="1:7">
      <c r="A53" s="16"/>
      <c r="B53" s="17"/>
      <c r="C53" s="17"/>
      <c r="D53" s="17"/>
      <c r="E53" s="17"/>
      <c r="F53" s="17"/>
      <c r="G53" s="17"/>
    </row>
    <row r="54" spans="1:7">
      <c r="A54" s="11" t="s">
        <v>215</v>
      </c>
      <c r="B54" s="17">
        <v>88</v>
      </c>
      <c r="C54" s="17">
        <v>65</v>
      </c>
      <c r="D54" s="17">
        <v>87</v>
      </c>
      <c r="E54" s="17">
        <v>94</v>
      </c>
      <c r="F54" s="17">
        <v>97</v>
      </c>
      <c r="G54" s="17">
        <v>98</v>
      </c>
    </row>
    <row r="55" spans="1:7">
      <c r="A55" s="19"/>
      <c r="B55" s="10"/>
      <c r="C55" s="10"/>
      <c r="D55" s="10"/>
      <c r="E55" s="10"/>
      <c r="F55" s="10"/>
      <c r="G55" s="10"/>
    </row>
    <row r="56" spans="1:7">
      <c r="A56" s="9" t="s">
        <v>216</v>
      </c>
      <c r="B56" s="12"/>
      <c r="C56" s="12"/>
      <c r="D56" s="12"/>
      <c r="E56" s="12"/>
      <c r="F56" s="12"/>
      <c r="G56" s="12"/>
    </row>
    <row r="57" spans="1:7">
      <c r="A57" s="13" t="s">
        <v>183</v>
      </c>
      <c r="B57" s="20">
        <v>43394.87</v>
      </c>
      <c r="C57" s="20">
        <v>17837.07</v>
      </c>
      <c r="D57" s="20">
        <v>27409.71</v>
      </c>
      <c r="E57" s="20">
        <v>36979.96</v>
      </c>
      <c r="F57" s="20">
        <v>50974.33</v>
      </c>
      <c r="G57" s="20">
        <v>83710.36</v>
      </c>
    </row>
    <row r="58" spans="1:7">
      <c r="A58" s="13" t="s">
        <v>184</v>
      </c>
      <c r="B58" s="14">
        <v>419.83</v>
      </c>
      <c r="C58" s="14">
        <v>338.82</v>
      </c>
      <c r="D58" s="14">
        <v>428.95</v>
      </c>
      <c r="E58" s="14">
        <v>452.11</v>
      </c>
      <c r="F58" s="14">
        <v>320.64</v>
      </c>
      <c r="G58" s="14">
        <v>1146.5</v>
      </c>
    </row>
    <row r="59" spans="1:7">
      <c r="A59" s="13" t="s">
        <v>185</v>
      </c>
      <c r="B59" s="14">
        <v>0.97</v>
      </c>
      <c r="C59" s="14">
        <v>1.9</v>
      </c>
      <c r="D59" s="14">
        <v>1.56</v>
      </c>
      <c r="E59" s="14">
        <v>1.22</v>
      </c>
      <c r="F59" s="14">
        <v>0.63</v>
      </c>
      <c r="G59" s="14">
        <v>1.37</v>
      </c>
    </row>
    <row r="60" spans="1:7">
      <c r="A60" s="13"/>
      <c r="B60" s="14"/>
      <c r="C60" s="14"/>
      <c r="D60" s="14"/>
      <c r="E60" s="14"/>
      <c r="F60" s="14"/>
      <c r="G60" s="14"/>
    </row>
    <row r="61" spans="1:7">
      <c r="A61" s="11" t="s">
        <v>217</v>
      </c>
      <c r="B61" s="12"/>
      <c r="C61" s="12"/>
      <c r="D61" s="12"/>
      <c r="E61" s="12"/>
      <c r="F61" s="12"/>
      <c r="G61" s="12"/>
    </row>
    <row r="62" spans="1:7">
      <c r="A62" s="13" t="s">
        <v>183</v>
      </c>
      <c r="B62" s="20">
        <v>5780.82</v>
      </c>
      <c r="C62" s="20">
        <v>2967.07</v>
      </c>
      <c r="D62" s="20">
        <v>4139.37</v>
      </c>
      <c r="E62" s="20">
        <v>5377.92</v>
      </c>
      <c r="F62" s="20">
        <v>6762.03</v>
      </c>
      <c r="G62" s="20">
        <v>9653.26</v>
      </c>
    </row>
    <row r="63" spans="1:7">
      <c r="A63" s="13" t="s">
        <v>184</v>
      </c>
      <c r="B63" s="14">
        <v>58.01</v>
      </c>
      <c r="C63" s="14">
        <v>81.27</v>
      </c>
      <c r="D63" s="14">
        <v>91.7</v>
      </c>
      <c r="E63" s="14">
        <v>118.06</v>
      </c>
      <c r="F63" s="14">
        <v>95.75</v>
      </c>
      <c r="G63" s="14">
        <v>142.41999999999999</v>
      </c>
    </row>
    <row r="64" spans="1:7">
      <c r="A64" s="13" t="s">
        <v>185</v>
      </c>
      <c r="B64" s="14">
        <v>1</v>
      </c>
      <c r="C64" s="14">
        <v>2.74</v>
      </c>
      <c r="D64" s="14">
        <v>2.2200000000000002</v>
      </c>
      <c r="E64" s="14">
        <v>2.2000000000000002</v>
      </c>
      <c r="F64" s="14">
        <v>1.42</v>
      </c>
      <c r="G64" s="14">
        <v>1.48</v>
      </c>
    </row>
    <row r="65" spans="1:7">
      <c r="A65" s="16" t="s">
        <v>218</v>
      </c>
      <c r="B65" s="12"/>
      <c r="C65" s="12"/>
      <c r="D65" s="12"/>
      <c r="E65" s="12"/>
      <c r="F65" s="12"/>
      <c r="G65" s="12"/>
    </row>
    <row r="66" spans="1:7">
      <c r="A66" s="13" t="s">
        <v>183</v>
      </c>
      <c r="B66" s="20">
        <v>3346.82</v>
      </c>
      <c r="C66" s="20">
        <v>2044.31</v>
      </c>
      <c r="D66" s="20">
        <v>2659.08</v>
      </c>
      <c r="E66" s="20">
        <v>3209.23</v>
      </c>
      <c r="F66" s="20">
        <v>3835.75</v>
      </c>
      <c r="G66" s="20">
        <v>4983.8900000000003</v>
      </c>
    </row>
    <row r="67" spans="1:7">
      <c r="A67" s="13" t="s">
        <v>184</v>
      </c>
      <c r="B67" s="14">
        <v>42.49</v>
      </c>
      <c r="C67" s="14">
        <v>68.84</v>
      </c>
      <c r="D67" s="14">
        <v>65.86</v>
      </c>
      <c r="E67" s="14">
        <v>76.989999999999995</v>
      </c>
      <c r="F67" s="14">
        <v>76.86</v>
      </c>
      <c r="G67" s="14">
        <v>74.930000000000007</v>
      </c>
    </row>
    <row r="68" spans="1:7">
      <c r="A68" s="13" t="s">
        <v>185</v>
      </c>
      <c r="B68" s="14">
        <v>1.27</v>
      </c>
      <c r="C68" s="14">
        <v>3.37</v>
      </c>
      <c r="D68" s="14">
        <v>2.48</v>
      </c>
      <c r="E68" s="14">
        <v>2.4</v>
      </c>
      <c r="F68" s="14">
        <v>2</v>
      </c>
      <c r="G68" s="14">
        <v>1.5</v>
      </c>
    </row>
    <row r="69" spans="1:7">
      <c r="A69" s="18" t="s">
        <v>219</v>
      </c>
      <c r="B69" s="12"/>
      <c r="C69" s="12"/>
      <c r="D69" s="12"/>
      <c r="E69" s="12"/>
      <c r="F69" s="12"/>
      <c r="G69" s="12"/>
    </row>
    <row r="70" spans="1:7">
      <c r="A70" s="13" t="s">
        <v>183</v>
      </c>
      <c r="B70" s="20">
        <v>460.9</v>
      </c>
      <c r="C70" s="20">
        <v>296.12</v>
      </c>
      <c r="D70" s="20">
        <v>371.45</v>
      </c>
      <c r="E70" s="20">
        <v>450.88</v>
      </c>
      <c r="F70" s="20">
        <v>521.75</v>
      </c>
      <c r="G70" s="20">
        <v>664.08</v>
      </c>
    </row>
    <row r="71" spans="1:7">
      <c r="A71" s="13" t="s">
        <v>184</v>
      </c>
      <c r="B71" s="14">
        <v>7.62</v>
      </c>
      <c r="C71" s="14">
        <v>11.94</v>
      </c>
      <c r="D71" s="14">
        <v>9.58</v>
      </c>
      <c r="E71" s="14">
        <v>12.42</v>
      </c>
      <c r="F71" s="14">
        <v>16.05</v>
      </c>
      <c r="G71" s="14">
        <v>15.1</v>
      </c>
    </row>
    <row r="72" spans="1:7">
      <c r="A72" s="13" t="s">
        <v>185</v>
      </c>
      <c r="B72" s="14">
        <v>1.65</v>
      </c>
      <c r="C72" s="14">
        <v>4.03</v>
      </c>
      <c r="D72" s="14">
        <v>2.58</v>
      </c>
      <c r="E72" s="14">
        <v>2.75</v>
      </c>
      <c r="F72" s="14">
        <v>3.08</v>
      </c>
      <c r="G72" s="14">
        <v>2.27</v>
      </c>
    </row>
    <row r="73" spans="1:7">
      <c r="A73" s="21" t="s">
        <v>220</v>
      </c>
      <c r="B73" s="12"/>
      <c r="C73" s="12"/>
      <c r="D73" s="12"/>
      <c r="E73" s="12"/>
      <c r="F73" s="12"/>
      <c r="G73" s="12"/>
    </row>
    <row r="74" spans="1:7">
      <c r="A74" s="13" t="s">
        <v>183</v>
      </c>
      <c r="B74" s="20">
        <v>153.80000000000001</v>
      </c>
      <c r="C74" s="20">
        <v>111.36</v>
      </c>
      <c r="D74" s="20">
        <v>122.15</v>
      </c>
      <c r="E74" s="20">
        <v>152.78</v>
      </c>
      <c r="F74" s="20">
        <v>174.21</v>
      </c>
      <c r="G74" s="20">
        <v>208.44</v>
      </c>
    </row>
    <row r="75" spans="1:7">
      <c r="A75" s="13" t="s">
        <v>184</v>
      </c>
      <c r="B75" s="14">
        <v>3.78</v>
      </c>
      <c r="C75" s="14">
        <v>6.82</v>
      </c>
      <c r="D75" s="14">
        <v>4.9400000000000004</v>
      </c>
      <c r="E75" s="14">
        <v>5.85</v>
      </c>
      <c r="F75" s="14">
        <v>7.59</v>
      </c>
      <c r="G75" s="14">
        <v>6.56</v>
      </c>
    </row>
    <row r="76" spans="1:7">
      <c r="A76" s="13" t="s">
        <v>185</v>
      </c>
      <c r="B76" s="14">
        <v>2.46</v>
      </c>
      <c r="C76" s="14">
        <v>6.13</v>
      </c>
      <c r="D76" s="14">
        <v>4.04</v>
      </c>
      <c r="E76" s="14">
        <v>3.83</v>
      </c>
      <c r="F76" s="14">
        <v>4.3600000000000003</v>
      </c>
      <c r="G76" s="14">
        <v>3.14</v>
      </c>
    </row>
    <row r="77" spans="1:7">
      <c r="A77" s="21" t="s">
        <v>221</v>
      </c>
      <c r="B77" s="12"/>
      <c r="C77" s="12"/>
      <c r="D77" s="12"/>
      <c r="E77" s="12"/>
      <c r="F77" s="12"/>
      <c r="G77" s="12"/>
    </row>
    <row r="78" spans="1:7">
      <c r="A78" s="13" t="s">
        <v>183</v>
      </c>
      <c r="B78" s="20">
        <v>307.10000000000002</v>
      </c>
      <c r="C78" s="20">
        <v>184.76</v>
      </c>
      <c r="D78" s="20">
        <v>249.3</v>
      </c>
      <c r="E78" s="20">
        <v>298.10000000000002</v>
      </c>
      <c r="F78" s="20">
        <v>347.54</v>
      </c>
      <c r="G78" s="20">
        <v>455.64</v>
      </c>
    </row>
    <row r="79" spans="1:7">
      <c r="A79" s="13" t="s">
        <v>184</v>
      </c>
      <c r="B79" s="14">
        <v>5.14</v>
      </c>
      <c r="C79" s="14">
        <v>7.57</v>
      </c>
      <c r="D79" s="14">
        <v>6.95</v>
      </c>
      <c r="E79" s="14">
        <v>9.06</v>
      </c>
      <c r="F79" s="14">
        <v>11.29</v>
      </c>
      <c r="G79" s="14">
        <v>11.53</v>
      </c>
    </row>
    <row r="80" spans="1:7">
      <c r="A80" s="13" t="s">
        <v>185</v>
      </c>
      <c r="B80" s="14">
        <v>1.67</v>
      </c>
      <c r="C80" s="14">
        <v>4.09</v>
      </c>
      <c r="D80" s="14">
        <v>2.79</v>
      </c>
      <c r="E80" s="14">
        <v>3.04</v>
      </c>
      <c r="F80" s="14">
        <v>3.25</v>
      </c>
      <c r="G80" s="14">
        <v>2.5299999999999998</v>
      </c>
    </row>
    <row r="81" spans="1:7">
      <c r="A81" s="18" t="s">
        <v>222</v>
      </c>
      <c r="B81" s="12"/>
      <c r="C81" s="12"/>
      <c r="D81" s="12"/>
      <c r="E81" s="12"/>
      <c r="F81" s="12"/>
      <c r="G81" s="12"/>
    </row>
    <row r="82" spans="1:7">
      <c r="A82" s="13" t="s">
        <v>183</v>
      </c>
      <c r="B82" s="20">
        <v>879.71</v>
      </c>
      <c r="C82" s="20">
        <v>548.1</v>
      </c>
      <c r="D82" s="20">
        <v>731.17</v>
      </c>
      <c r="E82" s="20">
        <v>862.97</v>
      </c>
      <c r="F82" s="20">
        <v>1004.25</v>
      </c>
      <c r="G82" s="20">
        <v>1251.6300000000001</v>
      </c>
    </row>
    <row r="83" spans="1:7">
      <c r="A83" s="13" t="s">
        <v>184</v>
      </c>
      <c r="B83" s="14">
        <v>15.44</v>
      </c>
      <c r="C83" s="14">
        <v>25.93</v>
      </c>
      <c r="D83" s="14">
        <v>25.29</v>
      </c>
      <c r="E83" s="14">
        <v>30.03</v>
      </c>
      <c r="F83" s="14">
        <v>37.200000000000003</v>
      </c>
      <c r="G83" s="14">
        <v>28.18</v>
      </c>
    </row>
    <row r="84" spans="1:7">
      <c r="A84" s="13" t="s">
        <v>185</v>
      </c>
      <c r="B84" s="14">
        <v>1.76</v>
      </c>
      <c r="C84" s="14">
        <v>4.7300000000000004</v>
      </c>
      <c r="D84" s="14">
        <v>3.46</v>
      </c>
      <c r="E84" s="14">
        <v>3.48</v>
      </c>
      <c r="F84" s="14">
        <v>3.7</v>
      </c>
      <c r="G84" s="14">
        <v>2.25</v>
      </c>
    </row>
    <row r="85" spans="1:7">
      <c r="A85" s="21" t="s">
        <v>223</v>
      </c>
      <c r="B85" s="12"/>
      <c r="C85" s="12"/>
      <c r="D85" s="12"/>
      <c r="E85" s="12"/>
      <c r="F85" s="12"/>
      <c r="G85" s="12"/>
    </row>
    <row r="86" spans="1:7">
      <c r="A86" s="13" t="s">
        <v>183</v>
      </c>
      <c r="B86" s="20">
        <v>265.33999999999997</v>
      </c>
      <c r="C86" s="20">
        <v>157.04</v>
      </c>
      <c r="D86" s="20">
        <v>225.42</v>
      </c>
      <c r="E86" s="20">
        <v>257.45</v>
      </c>
      <c r="F86" s="20">
        <v>309.69</v>
      </c>
      <c r="G86" s="20">
        <v>376.98</v>
      </c>
    </row>
    <row r="87" spans="1:7">
      <c r="A87" s="13" t="s">
        <v>184</v>
      </c>
      <c r="B87" s="14">
        <v>5.63</v>
      </c>
      <c r="C87" s="14">
        <v>11.14</v>
      </c>
      <c r="D87" s="14">
        <v>9.59</v>
      </c>
      <c r="E87" s="14">
        <v>11.37</v>
      </c>
      <c r="F87" s="14">
        <v>17.88</v>
      </c>
      <c r="G87" s="14">
        <v>14.13</v>
      </c>
    </row>
    <row r="88" spans="1:7">
      <c r="A88" s="13" t="s">
        <v>185</v>
      </c>
      <c r="B88" s="14">
        <v>2.12</v>
      </c>
      <c r="C88" s="14">
        <v>7.09</v>
      </c>
      <c r="D88" s="14">
        <v>4.25</v>
      </c>
      <c r="E88" s="14">
        <v>4.42</v>
      </c>
      <c r="F88" s="14">
        <v>5.77</v>
      </c>
      <c r="G88" s="14">
        <v>3.75</v>
      </c>
    </row>
    <row r="89" spans="1:7">
      <c r="A89" s="21" t="s">
        <v>224</v>
      </c>
      <c r="B89" s="12"/>
      <c r="C89" s="12"/>
      <c r="D89" s="12"/>
      <c r="E89" s="12"/>
      <c r="F89" s="12"/>
      <c r="G89" s="12"/>
    </row>
    <row r="90" spans="1:7">
      <c r="A90" s="13" t="s">
        <v>183</v>
      </c>
      <c r="B90" s="20">
        <v>181.14</v>
      </c>
      <c r="C90" s="20">
        <v>121.55</v>
      </c>
      <c r="D90" s="20">
        <v>162.13</v>
      </c>
      <c r="E90" s="20">
        <v>186.37</v>
      </c>
      <c r="F90" s="20">
        <v>196.22</v>
      </c>
      <c r="G90" s="20">
        <v>239.36</v>
      </c>
    </row>
    <row r="91" spans="1:7">
      <c r="A91" s="13" t="s">
        <v>184</v>
      </c>
      <c r="B91" s="14">
        <v>4.32</v>
      </c>
      <c r="C91" s="14">
        <v>6.98</v>
      </c>
      <c r="D91" s="14">
        <v>7.5</v>
      </c>
      <c r="E91" s="14">
        <v>11.3</v>
      </c>
      <c r="F91" s="14">
        <v>9.86</v>
      </c>
      <c r="G91" s="14">
        <v>8.52</v>
      </c>
    </row>
    <row r="92" spans="1:7">
      <c r="A92" s="13" t="s">
        <v>185</v>
      </c>
      <c r="B92" s="14">
        <v>2.39</v>
      </c>
      <c r="C92" s="14">
        <v>5.75</v>
      </c>
      <c r="D92" s="14">
        <v>4.62</v>
      </c>
      <c r="E92" s="14">
        <v>6.07</v>
      </c>
      <c r="F92" s="14">
        <v>5.0199999999999996</v>
      </c>
      <c r="G92" s="14">
        <v>3.56</v>
      </c>
    </row>
    <row r="93" spans="1:7">
      <c r="A93" s="21" t="s">
        <v>225</v>
      </c>
      <c r="B93" s="12"/>
      <c r="C93" s="12"/>
      <c r="D93" s="12"/>
      <c r="E93" s="12"/>
      <c r="F93" s="12"/>
      <c r="G93" s="12"/>
    </row>
    <row r="94" spans="1:7">
      <c r="A94" s="13" t="s">
        <v>183</v>
      </c>
      <c r="B94" s="20">
        <v>107.98</v>
      </c>
      <c r="C94" s="20">
        <v>64.760000000000005</v>
      </c>
      <c r="D94" s="20">
        <v>84.7</v>
      </c>
      <c r="E94" s="20">
        <v>101.12</v>
      </c>
      <c r="F94" s="20">
        <v>125.25</v>
      </c>
      <c r="G94" s="20">
        <v>164.03</v>
      </c>
    </row>
    <row r="95" spans="1:7">
      <c r="A95" s="13" t="s">
        <v>184</v>
      </c>
      <c r="B95" s="14">
        <v>2.69</v>
      </c>
      <c r="C95" s="14">
        <v>3.57</v>
      </c>
      <c r="D95" s="14">
        <v>4.63</v>
      </c>
      <c r="E95" s="14">
        <v>6.24</v>
      </c>
      <c r="F95" s="14">
        <v>5.88</v>
      </c>
      <c r="G95" s="14">
        <v>8.5399999999999991</v>
      </c>
    </row>
    <row r="96" spans="1:7">
      <c r="A96" s="13" t="s">
        <v>185</v>
      </c>
      <c r="B96" s="14">
        <v>2.4900000000000002</v>
      </c>
      <c r="C96" s="14">
        <v>5.51</v>
      </c>
      <c r="D96" s="14">
        <v>5.46</v>
      </c>
      <c r="E96" s="14">
        <v>6.17</v>
      </c>
      <c r="F96" s="14">
        <v>4.6900000000000004</v>
      </c>
      <c r="G96" s="14">
        <v>5.21</v>
      </c>
    </row>
    <row r="97" spans="1:7">
      <c r="A97" s="21" t="s">
        <v>226</v>
      </c>
      <c r="B97" s="12"/>
      <c r="C97" s="12"/>
      <c r="D97" s="12"/>
      <c r="E97" s="12"/>
      <c r="F97" s="12"/>
      <c r="G97" s="12"/>
    </row>
    <row r="98" spans="1:7">
      <c r="A98" s="13" t="s">
        <v>183</v>
      </c>
      <c r="B98" s="20">
        <v>155.61000000000001</v>
      </c>
      <c r="C98" s="20">
        <v>101.25</v>
      </c>
      <c r="D98" s="20">
        <v>120.63</v>
      </c>
      <c r="E98" s="20">
        <v>151.63</v>
      </c>
      <c r="F98" s="20">
        <v>180.53</v>
      </c>
      <c r="G98" s="20">
        <v>223.92</v>
      </c>
    </row>
    <row r="99" spans="1:7">
      <c r="A99" s="13" t="s">
        <v>184</v>
      </c>
      <c r="B99" s="14">
        <v>3.43</v>
      </c>
      <c r="C99" s="14">
        <v>6.88</v>
      </c>
      <c r="D99" s="14">
        <v>6.22</v>
      </c>
      <c r="E99" s="14">
        <v>7.92</v>
      </c>
      <c r="F99" s="14">
        <v>8.3699999999999992</v>
      </c>
      <c r="G99" s="14">
        <v>7.65</v>
      </c>
    </row>
    <row r="100" spans="1:7">
      <c r="A100" s="13" t="s">
        <v>185</v>
      </c>
      <c r="B100" s="14">
        <v>2.21</v>
      </c>
      <c r="C100" s="14">
        <v>6.79</v>
      </c>
      <c r="D100" s="14">
        <v>5.16</v>
      </c>
      <c r="E100" s="14">
        <v>5.22</v>
      </c>
      <c r="F100" s="14">
        <v>4.6399999999999997</v>
      </c>
      <c r="G100" s="14">
        <v>3.42</v>
      </c>
    </row>
    <row r="101" spans="1:7">
      <c r="A101" s="21" t="s">
        <v>227</v>
      </c>
      <c r="B101" s="12"/>
      <c r="C101" s="12"/>
      <c r="D101" s="12"/>
      <c r="E101" s="12"/>
      <c r="F101" s="12"/>
      <c r="G101" s="12"/>
    </row>
    <row r="102" spans="1:7">
      <c r="A102" s="13" t="s">
        <v>183</v>
      </c>
      <c r="B102" s="20">
        <v>127.8</v>
      </c>
      <c r="C102" s="20">
        <v>71.489999999999995</v>
      </c>
      <c r="D102" s="20">
        <v>97.73</v>
      </c>
      <c r="E102" s="20">
        <v>125.35</v>
      </c>
      <c r="F102" s="20">
        <v>149.93</v>
      </c>
      <c r="G102" s="20">
        <v>194.41</v>
      </c>
    </row>
    <row r="103" spans="1:7">
      <c r="A103" s="13" t="s">
        <v>184</v>
      </c>
      <c r="B103" s="14">
        <v>4.53</v>
      </c>
      <c r="C103" s="14">
        <v>5.8</v>
      </c>
      <c r="D103" s="14">
        <v>6.84</v>
      </c>
      <c r="E103" s="14">
        <v>9.76</v>
      </c>
      <c r="F103" s="14">
        <v>10.11</v>
      </c>
      <c r="G103" s="14">
        <v>10.199999999999999</v>
      </c>
    </row>
    <row r="104" spans="1:7">
      <c r="A104" s="13" t="s">
        <v>185</v>
      </c>
      <c r="B104" s="14">
        <v>3.54</v>
      </c>
      <c r="C104" s="14">
        <v>8.1199999999999992</v>
      </c>
      <c r="D104" s="14">
        <v>7</v>
      </c>
      <c r="E104" s="14">
        <v>7.78</v>
      </c>
      <c r="F104" s="14">
        <v>6.74</v>
      </c>
      <c r="G104" s="14">
        <v>5.25</v>
      </c>
    </row>
    <row r="105" spans="1:7">
      <c r="A105" s="21" t="s">
        <v>228</v>
      </c>
      <c r="B105" s="12"/>
      <c r="C105" s="12"/>
      <c r="D105" s="12"/>
      <c r="E105" s="12"/>
      <c r="F105" s="12"/>
      <c r="G105" s="12"/>
    </row>
    <row r="106" spans="1:7">
      <c r="A106" s="13" t="s">
        <v>183</v>
      </c>
      <c r="B106" s="20">
        <v>41.84</v>
      </c>
      <c r="C106" s="20">
        <v>32.01</v>
      </c>
      <c r="D106" s="20">
        <v>40.549999999999997</v>
      </c>
      <c r="E106" s="20">
        <v>41.06</v>
      </c>
      <c r="F106" s="20">
        <v>42.64</v>
      </c>
      <c r="G106" s="20">
        <v>52.93</v>
      </c>
    </row>
    <row r="107" spans="1:7">
      <c r="A107" s="13" t="s">
        <v>184</v>
      </c>
      <c r="B107" s="14">
        <v>0.75</v>
      </c>
      <c r="C107" s="14">
        <v>1.5</v>
      </c>
      <c r="D107" s="14">
        <v>2.29</v>
      </c>
      <c r="E107" s="14">
        <v>1.54</v>
      </c>
      <c r="F107" s="14">
        <v>1.4</v>
      </c>
      <c r="G107" s="14">
        <v>1.92</v>
      </c>
    </row>
    <row r="108" spans="1:7">
      <c r="A108" s="13" t="s">
        <v>185</v>
      </c>
      <c r="B108" s="14">
        <v>1.8</v>
      </c>
      <c r="C108" s="14">
        <v>4.68</v>
      </c>
      <c r="D108" s="14">
        <v>5.64</v>
      </c>
      <c r="E108" s="14">
        <v>3.76</v>
      </c>
      <c r="F108" s="14">
        <v>3.29</v>
      </c>
      <c r="G108" s="14">
        <v>3.63</v>
      </c>
    </row>
    <row r="109" spans="1:7">
      <c r="A109" s="13"/>
      <c r="B109" s="14"/>
      <c r="C109" s="14"/>
      <c r="D109" s="14"/>
      <c r="E109" s="14"/>
      <c r="F109" s="14"/>
      <c r="G109" s="14"/>
    </row>
    <row r="110" spans="1:7">
      <c r="A110" s="18" t="s">
        <v>229</v>
      </c>
      <c r="B110" s="12"/>
      <c r="C110" s="12"/>
      <c r="D110" s="12"/>
      <c r="E110" s="12"/>
      <c r="F110" s="12"/>
      <c r="G110" s="12"/>
    </row>
    <row r="111" spans="1:7">
      <c r="A111" s="13" t="s">
        <v>183</v>
      </c>
      <c r="B111" s="20">
        <v>370.57</v>
      </c>
      <c r="C111" s="20">
        <v>222.22</v>
      </c>
      <c r="D111" s="20">
        <v>298.75</v>
      </c>
      <c r="E111" s="20">
        <v>360.79</v>
      </c>
      <c r="F111" s="20">
        <v>416.22</v>
      </c>
      <c r="G111" s="20">
        <v>554.67999999999995</v>
      </c>
    </row>
    <row r="112" spans="1:7">
      <c r="A112" s="13" t="s">
        <v>184</v>
      </c>
      <c r="B112" s="14">
        <v>5.9</v>
      </c>
      <c r="C112" s="14">
        <v>8.99</v>
      </c>
      <c r="D112" s="14">
        <v>9.24</v>
      </c>
      <c r="E112" s="14">
        <v>9.48</v>
      </c>
      <c r="F112" s="14">
        <v>9</v>
      </c>
      <c r="G112" s="14">
        <v>12.55</v>
      </c>
    </row>
    <row r="113" spans="1:7">
      <c r="A113" s="13" t="s">
        <v>185</v>
      </c>
      <c r="B113" s="14">
        <v>1.59</v>
      </c>
      <c r="C113" s="14">
        <v>4.05</v>
      </c>
      <c r="D113" s="14">
        <v>3.09</v>
      </c>
      <c r="E113" s="14">
        <v>2.63</v>
      </c>
      <c r="F113" s="14">
        <v>2.16</v>
      </c>
      <c r="G113" s="14">
        <v>2.2599999999999998</v>
      </c>
    </row>
    <row r="114" spans="1:7">
      <c r="A114" s="21" t="s">
        <v>230</v>
      </c>
      <c r="B114" s="12"/>
      <c r="C114" s="12"/>
      <c r="D114" s="12"/>
      <c r="E114" s="12"/>
      <c r="F114" s="12"/>
      <c r="G114" s="12"/>
    </row>
    <row r="115" spans="1:7">
      <c r="A115" s="13" t="s">
        <v>183</v>
      </c>
      <c r="B115" s="20">
        <v>144.33000000000001</v>
      </c>
      <c r="C115" s="20">
        <v>101.28</v>
      </c>
      <c r="D115" s="20">
        <v>123.66</v>
      </c>
      <c r="E115" s="20">
        <v>147.19999999999999</v>
      </c>
      <c r="F115" s="20">
        <v>155.31</v>
      </c>
      <c r="G115" s="20">
        <v>194.14</v>
      </c>
    </row>
    <row r="116" spans="1:7">
      <c r="A116" s="13" t="s">
        <v>184</v>
      </c>
      <c r="B116" s="14">
        <v>2.23</v>
      </c>
      <c r="C116" s="14">
        <v>4.9800000000000004</v>
      </c>
      <c r="D116" s="14">
        <v>4.08</v>
      </c>
      <c r="E116" s="14">
        <v>4.68</v>
      </c>
      <c r="F116" s="14">
        <v>3.16</v>
      </c>
      <c r="G116" s="14">
        <v>4.5199999999999996</v>
      </c>
    </row>
    <row r="117" spans="1:7">
      <c r="A117" s="13" t="s">
        <v>185</v>
      </c>
      <c r="B117" s="14">
        <v>1.54</v>
      </c>
      <c r="C117" s="14">
        <v>4.92</v>
      </c>
      <c r="D117" s="14">
        <v>3.3</v>
      </c>
      <c r="E117" s="14">
        <v>3.18</v>
      </c>
      <c r="F117" s="14">
        <v>2.04</v>
      </c>
      <c r="G117" s="14">
        <v>2.33</v>
      </c>
    </row>
    <row r="118" spans="1:7">
      <c r="A118" s="21" t="s">
        <v>231</v>
      </c>
      <c r="B118" s="12"/>
      <c r="C118" s="12"/>
      <c r="D118" s="12"/>
      <c r="E118" s="12"/>
      <c r="F118" s="12"/>
      <c r="G118" s="12"/>
    </row>
    <row r="119" spans="1:7">
      <c r="A119" s="13" t="s">
        <v>183</v>
      </c>
      <c r="B119" s="20">
        <v>226.24</v>
      </c>
      <c r="C119" s="20">
        <v>120.94</v>
      </c>
      <c r="D119" s="20">
        <v>175.09</v>
      </c>
      <c r="E119" s="20">
        <v>213.58</v>
      </c>
      <c r="F119" s="20">
        <v>260.91000000000003</v>
      </c>
      <c r="G119" s="20">
        <v>360.54</v>
      </c>
    </row>
    <row r="120" spans="1:7">
      <c r="A120" s="13" t="s">
        <v>184</v>
      </c>
      <c r="B120" s="14">
        <v>4.5999999999999996</v>
      </c>
      <c r="C120" s="14">
        <v>5.51</v>
      </c>
      <c r="D120" s="14">
        <v>6.99</v>
      </c>
      <c r="E120" s="14">
        <v>6.42</v>
      </c>
      <c r="F120" s="14">
        <v>8.09</v>
      </c>
      <c r="G120" s="14">
        <v>10.220000000000001</v>
      </c>
    </row>
    <row r="121" spans="1:7">
      <c r="A121" s="13" t="s">
        <v>185</v>
      </c>
      <c r="B121" s="14">
        <v>2.0299999999999998</v>
      </c>
      <c r="C121" s="14">
        <v>4.55</v>
      </c>
      <c r="D121" s="14">
        <v>3.99</v>
      </c>
      <c r="E121" s="14">
        <v>3.01</v>
      </c>
      <c r="F121" s="14">
        <v>3.1</v>
      </c>
      <c r="G121" s="14">
        <v>2.83</v>
      </c>
    </row>
    <row r="122" spans="1:7">
      <c r="A122" s="18" t="s">
        <v>232</v>
      </c>
      <c r="B122" s="12"/>
      <c r="C122" s="12"/>
      <c r="D122" s="12"/>
      <c r="E122" s="12"/>
      <c r="F122" s="12"/>
      <c r="G122" s="12"/>
    </row>
    <row r="123" spans="1:7">
      <c r="A123" s="13" t="s">
        <v>183</v>
      </c>
      <c r="B123" s="20">
        <v>560.95000000000005</v>
      </c>
      <c r="C123" s="20">
        <v>353.51</v>
      </c>
      <c r="D123" s="20">
        <v>437.92</v>
      </c>
      <c r="E123" s="20">
        <v>546.02</v>
      </c>
      <c r="F123" s="20">
        <v>613.57000000000005</v>
      </c>
      <c r="G123" s="20">
        <v>853.4</v>
      </c>
    </row>
    <row r="124" spans="1:7">
      <c r="A124" s="13" t="s">
        <v>184</v>
      </c>
      <c r="B124" s="14">
        <v>8.1</v>
      </c>
      <c r="C124" s="14">
        <v>12.3</v>
      </c>
      <c r="D124" s="14">
        <v>12.06</v>
      </c>
      <c r="E124" s="14">
        <v>15.95</v>
      </c>
      <c r="F124" s="14">
        <v>15.06</v>
      </c>
      <c r="G124" s="14">
        <v>18.170000000000002</v>
      </c>
    </row>
    <row r="125" spans="1:7">
      <c r="A125" s="13" t="s">
        <v>185</v>
      </c>
      <c r="B125" s="14">
        <v>1.44</v>
      </c>
      <c r="C125" s="14">
        <v>3.48</v>
      </c>
      <c r="D125" s="14">
        <v>2.75</v>
      </c>
      <c r="E125" s="14">
        <v>2.92</v>
      </c>
      <c r="F125" s="14">
        <v>2.4500000000000002</v>
      </c>
      <c r="G125" s="14">
        <v>2.13</v>
      </c>
    </row>
    <row r="126" spans="1:7">
      <c r="A126" s="21" t="s">
        <v>233</v>
      </c>
      <c r="B126" s="12"/>
      <c r="C126" s="12"/>
      <c r="D126" s="12"/>
      <c r="E126" s="12"/>
      <c r="F126" s="12"/>
      <c r="G126" s="12"/>
    </row>
    <row r="127" spans="1:7">
      <c r="A127" s="13" t="s">
        <v>183</v>
      </c>
      <c r="B127" s="20">
        <v>186.74</v>
      </c>
      <c r="C127" s="20">
        <v>112.98</v>
      </c>
      <c r="D127" s="20">
        <v>145.91</v>
      </c>
      <c r="E127" s="20">
        <v>185.63</v>
      </c>
      <c r="F127" s="20">
        <v>194.22</v>
      </c>
      <c r="G127" s="20">
        <v>294.83</v>
      </c>
    </row>
    <row r="128" spans="1:7">
      <c r="A128" s="13" t="s">
        <v>184</v>
      </c>
      <c r="B128" s="14">
        <v>3.04</v>
      </c>
      <c r="C128" s="14">
        <v>4.9400000000000004</v>
      </c>
      <c r="D128" s="14">
        <v>4.4800000000000004</v>
      </c>
      <c r="E128" s="14">
        <v>8.2200000000000006</v>
      </c>
      <c r="F128" s="14">
        <v>5.56</v>
      </c>
      <c r="G128" s="14">
        <v>8.23</v>
      </c>
    </row>
    <row r="129" spans="1:7">
      <c r="A129" s="13" t="s">
        <v>185</v>
      </c>
      <c r="B129" s="14">
        <v>1.63</v>
      </c>
      <c r="C129" s="14">
        <v>4.37</v>
      </c>
      <c r="D129" s="14">
        <v>3.07</v>
      </c>
      <c r="E129" s="14">
        <v>4.43</v>
      </c>
      <c r="F129" s="14">
        <v>2.86</v>
      </c>
      <c r="G129" s="14">
        <v>2.79</v>
      </c>
    </row>
    <row r="130" spans="1:7">
      <c r="A130" s="21" t="s">
        <v>234</v>
      </c>
      <c r="B130" s="12"/>
      <c r="C130" s="12"/>
      <c r="D130" s="12"/>
      <c r="E130" s="12"/>
      <c r="F130" s="12"/>
      <c r="G130" s="12"/>
    </row>
    <row r="131" spans="1:7">
      <c r="A131" s="13" t="s">
        <v>183</v>
      </c>
      <c r="B131" s="20">
        <v>182.94</v>
      </c>
      <c r="C131" s="20">
        <v>116.96</v>
      </c>
      <c r="D131" s="20">
        <v>139.19</v>
      </c>
      <c r="E131" s="20">
        <v>171.26</v>
      </c>
      <c r="F131" s="20">
        <v>206.04</v>
      </c>
      <c r="G131" s="20">
        <v>281.13</v>
      </c>
    </row>
    <row r="132" spans="1:7">
      <c r="A132" s="13" t="s">
        <v>184</v>
      </c>
      <c r="B132" s="14">
        <v>3.38</v>
      </c>
      <c r="C132" s="14">
        <v>6.25</v>
      </c>
      <c r="D132" s="14">
        <v>5.24</v>
      </c>
      <c r="E132" s="14">
        <v>5.81</v>
      </c>
      <c r="F132" s="14">
        <v>6.58</v>
      </c>
      <c r="G132" s="14">
        <v>7.7</v>
      </c>
    </row>
    <row r="133" spans="1:7">
      <c r="A133" s="13" t="s">
        <v>185</v>
      </c>
      <c r="B133" s="14">
        <v>1.85</v>
      </c>
      <c r="C133" s="14">
        <v>5.34</v>
      </c>
      <c r="D133" s="14">
        <v>3.76</v>
      </c>
      <c r="E133" s="14">
        <v>3.39</v>
      </c>
      <c r="F133" s="14">
        <v>3.19</v>
      </c>
      <c r="G133" s="14">
        <v>2.74</v>
      </c>
    </row>
    <row r="134" spans="1:7">
      <c r="A134" s="21" t="s">
        <v>235</v>
      </c>
      <c r="B134" s="12"/>
      <c r="C134" s="12"/>
      <c r="D134" s="12"/>
      <c r="E134" s="12"/>
      <c r="F134" s="12"/>
      <c r="G134" s="12"/>
    </row>
    <row r="135" spans="1:7">
      <c r="A135" s="13" t="s">
        <v>183</v>
      </c>
      <c r="B135" s="20">
        <v>109.63</v>
      </c>
      <c r="C135" s="20">
        <v>68.27</v>
      </c>
      <c r="D135" s="20">
        <v>86.7</v>
      </c>
      <c r="E135" s="20">
        <v>108.83</v>
      </c>
      <c r="F135" s="20">
        <v>121.51</v>
      </c>
      <c r="G135" s="20">
        <v>162.78</v>
      </c>
    </row>
    <row r="136" spans="1:7">
      <c r="A136" s="13" t="s">
        <v>184</v>
      </c>
      <c r="B136" s="14">
        <v>2.25</v>
      </c>
      <c r="C136" s="14">
        <v>3.07</v>
      </c>
      <c r="D136" s="14">
        <v>3.8</v>
      </c>
      <c r="E136" s="14">
        <v>3.9</v>
      </c>
      <c r="F136" s="14">
        <v>4.5599999999999996</v>
      </c>
      <c r="G136" s="14">
        <v>5.43</v>
      </c>
    </row>
    <row r="137" spans="1:7">
      <c r="A137" s="13" t="s">
        <v>185</v>
      </c>
      <c r="B137" s="14">
        <v>2.0499999999999998</v>
      </c>
      <c r="C137" s="14">
        <v>4.49</v>
      </c>
      <c r="D137" s="14">
        <v>4.3899999999999997</v>
      </c>
      <c r="E137" s="14">
        <v>3.58</v>
      </c>
      <c r="F137" s="14">
        <v>3.75</v>
      </c>
      <c r="G137" s="14">
        <v>3.34</v>
      </c>
    </row>
    <row r="138" spans="1:7">
      <c r="A138" s="21" t="s">
        <v>236</v>
      </c>
      <c r="B138" s="12"/>
      <c r="C138" s="12"/>
      <c r="D138" s="12"/>
      <c r="E138" s="12"/>
      <c r="F138" s="12"/>
      <c r="G138" s="12"/>
    </row>
    <row r="139" spans="1:7">
      <c r="A139" s="13" t="s">
        <v>183</v>
      </c>
      <c r="B139" s="20">
        <v>81.64</v>
      </c>
      <c r="C139" s="20">
        <v>55.29</v>
      </c>
      <c r="D139" s="20">
        <v>66.11</v>
      </c>
      <c r="E139" s="20">
        <v>80.3</v>
      </c>
      <c r="F139" s="20">
        <v>91.79</v>
      </c>
      <c r="G139" s="20">
        <v>114.66</v>
      </c>
    </row>
    <row r="140" spans="1:7">
      <c r="A140" s="13" t="s">
        <v>184</v>
      </c>
      <c r="B140" s="14">
        <v>1.82</v>
      </c>
      <c r="C140" s="14">
        <v>3.3</v>
      </c>
      <c r="D140" s="14">
        <v>3.21</v>
      </c>
      <c r="E140" s="14">
        <v>3.71</v>
      </c>
      <c r="F140" s="14">
        <v>3.69</v>
      </c>
      <c r="G140" s="14">
        <v>2.96</v>
      </c>
    </row>
    <row r="141" spans="1:7">
      <c r="A141" s="13" t="s">
        <v>185</v>
      </c>
      <c r="B141" s="14">
        <v>2.23</v>
      </c>
      <c r="C141" s="14">
        <v>5.96</v>
      </c>
      <c r="D141" s="14">
        <v>4.8600000000000003</v>
      </c>
      <c r="E141" s="14">
        <v>4.62</v>
      </c>
      <c r="F141" s="14">
        <v>4.0199999999999996</v>
      </c>
      <c r="G141" s="14">
        <v>2.58</v>
      </c>
    </row>
    <row r="142" spans="1:7">
      <c r="A142" s="18" t="s">
        <v>237</v>
      </c>
      <c r="B142" s="12"/>
      <c r="C142" s="12"/>
      <c r="D142" s="12"/>
      <c r="E142" s="12"/>
      <c r="F142" s="12"/>
      <c r="G142" s="12"/>
    </row>
    <row r="143" spans="1:7">
      <c r="A143" s="13" t="s">
        <v>183</v>
      </c>
      <c r="B143" s="20">
        <v>1074.69</v>
      </c>
      <c r="C143" s="20">
        <v>624.35</v>
      </c>
      <c r="D143" s="20">
        <v>819.8</v>
      </c>
      <c r="E143" s="20">
        <v>988.57</v>
      </c>
      <c r="F143" s="20">
        <v>1279.96</v>
      </c>
      <c r="G143" s="20">
        <v>1660.1</v>
      </c>
    </row>
    <row r="144" spans="1:7">
      <c r="A144" s="13" t="s">
        <v>184</v>
      </c>
      <c r="B144" s="14">
        <v>15.04</v>
      </c>
      <c r="C144" s="14">
        <v>23.14</v>
      </c>
      <c r="D144" s="14">
        <v>20.46</v>
      </c>
      <c r="E144" s="14">
        <v>26.02</v>
      </c>
      <c r="F144" s="14">
        <v>28.15</v>
      </c>
      <c r="G144" s="14">
        <v>32.39</v>
      </c>
    </row>
    <row r="145" spans="1:7">
      <c r="A145" s="13" t="s">
        <v>185</v>
      </c>
      <c r="B145" s="14">
        <v>1.4</v>
      </c>
      <c r="C145" s="14">
        <v>3.71</v>
      </c>
      <c r="D145" s="14">
        <v>2.5</v>
      </c>
      <c r="E145" s="14">
        <v>2.63</v>
      </c>
      <c r="F145" s="14">
        <v>2.2000000000000002</v>
      </c>
      <c r="G145" s="14">
        <v>1.95</v>
      </c>
    </row>
    <row r="146" spans="1:7">
      <c r="A146" s="21" t="s">
        <v>238</v>
      </c>
      <c r="B146" s="12"/>
      <c r="C146" s="12"/>
      <c r="D146" s="12"/>
      <c r="E146" s="12"/>
      <c r="F146" s="12"/>
      <c r="G146" s="12"/>
    </row>
    <row r="147" spans="1:7">
      <c r="A147" s="13" t="s">
        <v>183</v>
      </c>
      <c r="B147" s="20">
        <v>128.12</v>
      </c>
      <c r="C147" s="20">
        <v>79.069999999999993</v>
      </c>
      <c r="D147" s="20">
        <v>96.91</v>
      </c>
      <c r="E147" s="20">
        <v>112.27</v>
      </c>
      <c r="F147" s="20">
        <v>141.94999999999999</v>
      </c>
      <c r="G147" s="20">
        <v>210.34</v>
      </c>
    </row>
    <row r="148" spans="1:7">
      <c r="A148" s="13" t="s">
        <v>184</v>
      </c>
      <c r="B148" s="14">
        <v>3.16</v>
      </c>
      <c r="C148" s="14">
        <v>5.63</v>
      </c>
      <c r="D148" s="14">
        <v>4.08</v>
      </c>
      <c r="E148" s="14">
        <v>4.91</v>
      </c>
      <c r="F148" s="14">
        <v>6.62</v>
      </c>
      <c r="G148" s="14">
        <v>8.6999999999999993</v>
      </c>
    </row>
    <row r="149" spans="1:7">
      <c r="A149" s="13" t="s">
        <v>185</v>
      </c>
      <c r="B149" s="14">
        <v>2.46</v>
      </c>
      <c r="C149" s="14">
        <v>7.12</v>
      </c>
      <c r="D149" s="14">
        <v>4.21</v>
      </c>
      <c r="E149" s="14">
        <v>4.38</v>
      </c>
      <c r="F149" s="14">
        <v>4.66</v>
      </c>
      <c r="G149" s="14">
        <v>4.1399999999999997</v>
      </c>
    </row>
    <row r="150" spans="1:7">
      <c r="A150" s="21" t="s">
        <v>239</v>
      </c>
      <c r="B150" s="12"/>
      <c r="C150" s="12"/>
      <c r="D150" s="12"/>
      <c r="E150" s="12"/>
      <c r="F150" s="12"/>
      <c r="G150" s="12"/>
    </row>
    <row r="151" spans="1:7">
      <c r="A151" s="13" t="s">
        <v>183</v>
      </c>
      <c r="B151" s="20">
        <v>88.89</v>
      </c>
      <c r="C151" s="20">
        <v>61.14</v>
      </c>
      <c r="D151" s="20">
        <v>78.19</v>
      </c>
      <c r="E151" s="20">
        <v>88.34</v>
      </c>
      <c r="F151" s="20">
        <v>97.38</v>
      </c>
      <c r="G151" s="20">
        <v>119.37</v>
      </c>
    </row>
    <row r="152" spans="1:7">
      <c r="A152" s="13" t="s">
        <v>184</v>
      </c>
      <c r="B152" s="14">
        <v>1.81</v>
      </c>
      <c r="C152" s="14">
        <v>3.51</v>
      </c>
      <c r="D152" s="14">
        <v>3.83</v>
      </c>
      <c r="E152" s="14">
        <v>4.05</v>
      </c>
      <c r="F152" s="14">
        <v>3.22</v>
      </c>
      <c r="G152" s="14">
        <v>3.47</v>
      </c>
    </row>
    <row r="153" spans="1:7">
      <c r="A153" s="13" t="s">
        <v>185</v>
      </c>
      <c r="B153" s="14">
        <v>2.0299999999999998</v>
      </c>
      <c r="C153" s="14">
        <v>5.75</v>
      </c>
      <c r="D153" s="14">
        <v>4.9000000000000004</v>
      </c>
      <c r="E153" s="14">
        <v>4.58</v>
      </c>
      <c r="F153" s="14">
        <v>3.31</v>
      </c>
      <c r="G153" s="14">
        <v>2.91</v>
      </c>
    </row>
    <row r="154" spans="1:7">
      <c r="A154" s="21" t="s">
        <v>240</v>
      </c>
      <c r="B154" s="12"/>
      <c r="C154" s="12"/>
      <c r="D154" s="12"/>
      <c r="E154" s="12"/>
      <c r="F154" s="12"/>
      <c r="G154" s="12"/>
    </row>
    <row r="155" spans="1:7">
      <c r="A155" s="13" t="s">
        <v>183</v>
      </c>
      <c r="B155" s="20">
        <v>527.29</v>
      </c>
      <c r="C155" s="20">
        <v>290.74</v>
      </c>
      <c r="D155" s="20">
        <v>385.57</v>
      </c>
      <c r="E155" s="20">
        <v>485.23</v>
      </c>
      <c r="F155" s="20">
        <v>642.01</v>
      </c>
      <c r="G155" s="20">
        <v>832.6</v>
      </c>
    </row>
    <row r="156" spans="1:7">
      <c r="A156" s="13" t="s">
        <v>184</v>
      </c>
      <c r="B156" s="14">
        <v>8</v>
      </c>
      <c r="C156" s="14">
        <v>12.16</v>
      </c>
      <c r="D156" s="14">
        <v>10.8</v>
      </c>
      <c r="E156" s="14">
        <v>16.07</v>
      </c>
      <c r="F156" s="14">
        <v>15.96</v>
      </c>
      <c r="G156" s="14">
        <v>18.72</v>
      </c>
    </row>
    <row r="157" spans="1:7">
      <c r="A157" s="13" t="s">
        <v>185</v>
      </c>
      <c r="B157" s="14">
        <v>1.52</v>
      </c>
      <c r="C157" s="14">
        <v>4.18</v>
      </c>
      <c r="D157" s="14">
        <v>2.8</v>
      </c>
      <c r="E157" s="14">
        <v>3.31</v>
      </c>
      <c r="F157" s="14">
        <v>2.4900000000000002</v>
      </c>
      <c r="G157" s="14">
        <v>2.25</v>
      </c>
    </row>
    <row r="158" spans="1:7">
      <c r="A158" s="21" t="s">
        <v>241</v>
      </c>
      <c r="B158" s="12"/>
      <c r="C158" s="12"/>
      <c r="D158" s="12"/>
      <c r="E158" s="12"/>
      <c r="F158" s="12"/>
      <c r="G158" s="12"/>
    </row>
    <row r="159" spans="1:7">
      <c r="A159" s="13" t="s">
        <v>183</v>
      </c>
      <c r="B159" s="20">
        <v>289.52</v>
      </c>
      <c r="C159" s="20">
        <v>180.56</v>
      </c>
      <c r="D159" s="20">
        <v>237.25</v>
      </c>
      <c r="E159" s="20">
        <v>272.45999999999998</v>
      </c>
      <c r="F159" s="20">
        <v>347.98</v>
      </c>
      <c r="G159" s="20">
        <v>409.2</v>
      </c>
    </row>
    <row r="160" spans="1:7">
      <c r="A160" s="13" t="s">
        <v>184</v>
      </c>
      <c r="B160" s="14">
        <v>5.28</v>
      </c>
      <c r="C160" s="14">
        <v>8.6</v>
      </c>
      <c r="D160" s="14">
        <v>7.5</v>
      </c>
      <c r="E160" s="14">
        <v>9.6300000000000008</v>
      </c>
      <c r="F160" s="14">
        <v>11.5</v>
      </c>
      <c r="G160" s="14">
        <v>12.14</v>
      </c>
    </row>
    <row r="161" spans="1:7">
      <c r="A161" s="13" t="s">
        <v>185</v>
      </c>
      <c r="B161" s="14">
        <v>1.83</v>
      </c>
      <c r="C161" s="14">
        <v>4.7699999999999996</v>
      </c>
      <c r="D161" s="14">
        <v>3.16</v>
      </c>
      <c r="E161" s="14">
        <v>3.53</v>
      </c>
      <c r="F161" s="14">
        <v>3.31</v>
      </c>
      <c r="G161" s="14">
        <v>2.97</v>
      </c>
    </row>
    <row r="162" spans="1:7">
      <c r="A162" s="13"/>
      <c r="B162" s="14"/>
      <c r="C162" s="14"/>
      <c r="D162" s="14"/>
      <c r="E162" s="14"/>
      <c r="F162" s="14"/>
      <c r="G162" s="14"/>
    </row>
    <row r="163" spans="1:7">
      <c r="A163" s="21" t="s">
        <v>242</v>
      </c>
      <c r="B163" s="12"/>
      <c r="C163" s="12"/>
      <c r="D163" s="12"/>
      <c r="E163" s="12"/>
      <c r="F163" s="12"/>
      <c r="G163" s="12"/>
    </row>
    <row r="164" spans="1:7">
      <c r="A164" s="13" t="s">
        <v>183</v>
      </c>
      <c r="B164" s="20">
        <v>40.86</v>
      </c>
      <c r="C164" s="20">
        <v>12.84</v>
      </c>
      <c r="D164" s="20">
        <v>21.89</v>
      </c>
      <c r="E164" s="20">
        <v>30.28</v>
      </c>
      <c r="F164" s="20">
        <v>50.64</v>
      </c>
      <c r="G164" s="20">
        <v>88.6</v>
      </c>
    </row>
    <row r="165" spans="1:7">
      <c r="A165" s="13" t="s">
        <v>184</v>
      </c>
      <c r="B165" s="14">
        <v>2.2799999999999998</v>
      </c>
      <c r="C165" s="14">
        <v>2.0699999999999998</v>
      </c>
      <c r="D165" s="14">
        <v>2.4900000000000002</v>
      </c>
      <c r="E165" s="14">
        <v>2.79</v>
      </c>
      <c r="F165" s="14">
        <v>5.42</v>
      </c>
      <c r="G165" s="14">
        <v>5.19</v>
      </c>
    </row>
    <row r="166" spans="1:7">
      <c r="A166" s="13" t="s">
        <v>185</v>
      </c>
      <c r="B166" s="14">
        <v>5.58</v>
      </c>
      <c r="C166" s="14">
        <v>16.11</v>
      </c>
      <c r="D166" s="14">
        <v>11.37</v>
      </c>
      <c r="E166" s="14">
        <v>9.23</v>
      </c>
      <c r="F166" s="14">
        <v>10.71</v>
      </c>
      <c r="G166" s="14">
        <v>5.85</v>
      </c>
    </row>
    <row r="167" spans="1:7">
      <c r="A167" s="16" t="s">
        <v>243</v>
      </c>
      <c r="B167" s="12"/>
      <c r="C167" s="12"/>
      <c r="D167" s="12"/>
      <c r="E167" s="12"/>
      <c r="F167" s="12"/>
      <c r="G167" s="12"/>
    </row>
    <row r="168" spans="1:7">
      <c r="A168" s="13" t="s">
        <v>183</v>
      </c>
      <c r="B168" s="20">
        <v>2434</v>
      </c>
      <c r="C168" s="20">
        <v>922.76</v>
      </c>
      <c r="D168" s="20">
        <v>1480.28</v>
      </c>
      <c r="E168" s="20">
        <v>2168.69</v>
      </c>
      <c r="F168" s="20">
        <v>2926.28</v>
      </c>
      <c r="G168" s="20">
        <v>4669.3599999999997</v>
      </c>
    </row>
    <row r="169" spans="1:7">
      <c r="A169" s="13" t="s">
        <v>184</v>
      </c>
      <c r="B169" s="14">
        <v>38.590000000000003</v>
      </c>
      <c r="C169" s="14">
        <v>39.729999999999997</v>
      </c>
      <c r="D169" s="14">
        <v>52.82</v>
      </c>
      <c r="E169" s="14">
        <v>76.05</v>
      </c>
      <c r="F169" s="14">
        <v>67.78</v>
      </c>
      <c r="G169" s="14">
        <v>101.71</v>
      </c>
    </row>
    <row r="170" spans="1:7">
      <c r="A170" s="13" t="s">
        <v>185</v>
      </c>
      <c r="B170" s="14">
        <v>1.59</v>
      </c>
      <c r="C170" s="14">
        <v>4.3099999999999996</v>
      </c>
      <c r="D170" s="14">
        <v>3.57</v>
      </c>
      <c r="E170" s="14">
        <v>3.51</v>
      </c>
      <c r="F170" s="14">
        <v>2.3199999999999998</v>
      </c>
      <c r="G170" s="14">
        <v>2.1800000000000002</v>
      </c>
    </row>
    <row r="171" spans="1:7">
      <c r="A171" s="13"/>
      <c r="B171" s="14"/>
      <c r="C171" s="14"/>
      <c r="D171" s="14"/>
      <c r="E171" s="14"/>
      <c r="F171" s="14"/>
      <c r="G171" s="14"/>
    </row>
    <row r="172" spans="1:7">
      <c r="A172" s="11" t="s">
        <v>244</v>
      </c>
      <c r="B172" s="12"/>
      <c r="C172" s="12"/>
      <c r="D172" s="12"/>
      <c r="E172" s="12"/>
      <c r="F172" s="12"/>
      <c r="G172" s="12"/>
    </row>
    <row r="173" spans="1:7">
      <c r="A173" s="13" t="s">
        <v>183</v>
      </c>
      <c r="B173" s="20">
        <v>459.27</v>
      </c>
      <c r="C173" s="20">
        <v>194.1</v>
      </c>
      <c r="D173" s="20">
        <v>263.83</v>
      </c>
      <c r="E173" s="20">
        <v>408.21</v>
      </c>
      <c r="F173" s="20">
        <v>554.08000000000004</v>
      </c>
      <c r="G173" s="20">
        <v>875.69</v>
      </c>
    </row>
    <row r="174" spans="1:7">
      <c r="A174" s="13" t="s">
        <v>184</v>
      </c>
      <c r="B174" s="14">
        <v>17.21</v>
      </c>
      <c r="C174" s="14">
        <v>18.350000000000001</v>
      </c>
      <c r="D174" s="14">
        <v>16.79</v>
      </c>
      <c r="E174" s="14">
        <v>43.57</v>
      </c>
      <c r="F174" s="14">
        <v>34.07</v>
      </c>
      <c r="G174" s="14">
        <v>38.04</v>
      </c>
    </row>
    <row r="175" spans="1:7">
      <c r="A175" s="13" t="s">
        <v>185</v>
      </c>
      <c r="B175" s="14">
        <v>3.75</v>
      </c>
      <c r="C175" s="14">
        <v>9.4499999999999993</v>
      </c>
      <c r="D175" s="14">
        <v>6.37</v>
      </c>
      <c r="E175" s="14">
        <v>10.67</v>
      </c>
      <c r="F175" s="14">
        <v>6.15</v>
      </c>
      <c r="G175" s="14">
        <v>4.34</v>
      </c>
    </row>
    <row r="176" spans="1:7">
      <c r="A176" s="13"/>
      <c r="B176" s="14"/>
      <c r="C176" s="14"/>
      <c r="D176" s="14"/>
      <c r="E176" s="14"/>
      <c r="F176" s="14"/>
      <c r="G176" s="14"/>
    </row>
    <row r="177" spans="1:7">
      <c r="A177" s="11" t="s">
        <v>245</v>
      </c>
      <c r="B177" s="12"/>
      <c r="C177" s="12"/>
      <c r="D177" s="12"/>
      <c r="E177" s="12"/>
      <c r="F177" s="12"/>
      <c r="G177" s="12"/>
    </row>
    <row r="178" spans="1:7">
      <c r="A178" s="13" t="s">
        <v>183</v>
      </c>
      <c r="B178" s="20">
        <v>13918.48</v>
      </c>
      <c r="C178" s="20">
        <v>6760.48</v>
      </c>
      <c r="D178" s="20">
        <v>9504.9</v>
      </c>
      <c r="E178" s="20">
        <v>12144.12</v>
      </c>
      <c r="F178" s="20">
        <v>15740.99</v>
      </c>
      <c r="G178" s="20">
        <v>25423.52</v>
      </c>
    </row>
    <row r="179" spans="1:7">
      <c r="A179" s="13" t="s">
        <v>184</v>
      </c>
      <c r="B179" s="14">
        <v>178.42</v>
      </c>
      <c r="C179" s="14">
        <v>171.28</v>
      </c>
      <c r="D179" s="14">
        <v>136.26</v>
      </c>
      <c r="E179" s="14">
        <v>142.16999999999999</v>
      </c>
      <c r="F179" s="14">
        <v>223.52</v>
      </c>
      <c r="G179" s="14">
        <v>364.92</v>
      </c>
    </row>
    <row r="180" spans="1:7">
      <c r="A180" s="13" t="s">
        <v>185</v>
      </c>
      <c r="B180" s="14">
        <v>1.28</v>
      </c>
      <c r="C180" s="14">
        <v>2.5299999999999998</v>
      </c>
      <c r="D180" s="14">
        <v>1.43</v>
      </c>
      <c r="E180" s="14">
        <v>1.17</v>
      </c>
      <c r="F180" s="14">
        <v>1.42</v>
      </c>
      <c r="G180" s="14">
        <v>1.44</v>
      </c>
    </row>
    <row r="181" spans="1:7">
      <c r="A181" s="16" t="s">
        <v>246</v>
      </c>
      <c r="B181" s="12"/>
      <c r="C181" s="12"/>
      <c r="D181" s="12"/>
      <c r="E181" s="12"/>
      <c r="F181" s="12"/>
      <c r="G181" s="12"/>
    </row>
    <row r="182" spans="1:7">
      <c r="A182" s="13" t="s">
        <v>183</v>
      </c>
      <c r="B182" s="20">
        <v>7998.43</v>
      </c>
      <c r="C182" s="20">
        <v>3940.97</v>
      </c>
      <c r="D182" s="20">
        <v>5478.11</v>
      </c>
      <c r="E182" s="20">
        <v>6902.01</v>
      </c>
      <c r="F182" s="20">
        <v>9030.8700000000008</v>
      </c>
      <c r="G182" s="20">
        <v>14629.26</v>
      </c>
    </row>
    <row r="183" spans="1:7">
      <c r="A183" s="13" t="s">
        <v>184</v>
      </c>
      <c r="B183" s="14">
        <v>133.59</v>
      </c>
      <c r="C183" s="14">
        <v>114</v>
      </c>
      <c r="D183" s="14">
        <v>143.53</v>
      </c>
      <c r="E183" s="14">
        <v>119.15</v>
      </c>
      <c r="F183" s="14">
        <v>181.67</v>
      </c>
      <c r="G183" s="14">
        <v>263.02999999999997</v>
      </c>
    </row>
    <row r="184" spans="1:7">
      <c r="A184" s="13" t="s">
        <v>185</v>
      </c>
      <c r="B184" s="14">
        <v>1.67</v>
      </c>
      <c r="C184" s="14">
        <v>2.89</v>
      </c>
      <c r="D184" s="14">
        <v>2.62</v>
      </c>
      <c r="E184" s="14">
        <v>1.73</v>
      </c>
      <c r="F184" s="14">
        <v>2.0099999999999998</v>
      </c>
      <c r="G184" s="14">
        <v>1.8</v>
      </c>
    </row>
    <row r="185" spans="1:7">
      <c r="A185" s="18" t="s">
        <v>247</v>
      </c>
      <c r="B185" s="12"/>
      <c r="C185" s="12"/>
      <c r="D185" s="12"/>
      <c r="E185" s="12"/>
      <c r="F185" s="12"/>
      <c r="G185" s="12"/>
    </row>
    <row r="186" spans="1:7">
      <c r="A186" s="13" t="s">
        <v>183</v>
      </c>
      <c r="B186" s="20">
        <v>5324.49</v>
      </c>
      <c r="C186" s="20">
        <v>1357.84</v>
      </c>
      <c r="D186" s="20">
        <v>2516.7199999999998</v>
      </c>
      <c r="E186" s="20">
        <v>4091.48</v>
      </c>
      <c r="F186" s="20">
        <v>6659.23</v>
      </c>
      <c r="G186" s="20">
        <v>11986.38</v>
      </c>
    </row>
    <row r="187" spans="1:7">
      <c r="A187" s="13" t="s">
        <v>184</v>
      </c>
      <c r="B187" s="14">
        <v>105.73</v>
      </c>
      <c r="C187" s="14">
        <v>91.61</v>
      </c>
      <c r="D187" s="14">
        <v>94.17</v>
      </c>
      <c r="E187" s="14">
        <v>101.81</v>
      </c>
      <c r="F187" s="14">
        <v>182.74</v>
      </c>
      <c r="G187" s="14">
        <v>280.31</v>
      </c>
    </row>
    <row r="188" spans="1:7">
      <c r="A188" s="13" t="s">
        <v>185</v>
      </c>
      <c r="B188" s="14">
        <v>1.99</v>
      </c>
      <c r="C188" s="14">
        <v>6.75</v>
      </c>
      <c r="D188" s="14">
        <v>3.74</v>
      </c>
      <c r="E188" s="14">
        <v>2.4900000000000002</v>
      </c>
      <c r="F188" s="14">
        <v>2.74</v>
      </c>
      <c r="G188" s="14">
        <v>2.34</v>
      </c>
    </row>
    <row r="189" spans="1:7">
      <c r="A189" s="21" t="s">
        <v>248</v>
      </c>
      <c r="B189" s="12"/>
      <c r="C189" s="12"/>
      <c r="D189" s="12"/>
      <c r="E189" s="12"/>
      <c r="F189" s="12"/>
      <c r="G189" s="12"/>
    </row>
    <row r="190" spans="1:7">
      <c r="A190" s="13" t="s">
        <v>183</v>
      </c>
      <c r="B190" s="20">
        <v>2936.18</v>
      </c>
      <c r="C190" s="20">
        <v>495.07</v>
      </c>
      <c r="D190" s="20">
        <v>1054.6099999999999</v>
      </c>
      <c r="E190" s="20">
        <v>2208.1799999999998</v>
      </c>
      <c r="F190" s="20">
        <v>3956.38</v>
      </c>
      <c r="G190" s="20">
        <v>6960.09</v>
      </c>
    </row>
    <row r="191" spans="1:7">
      <c r="A191" s="13" t="s">
        <v>184</v>
      </c>
      <c r="B191" s="14">
        <v>62.95</v>
      </c>
      <c r="C191" s="14">
        <v>48</v>
      </c>
      <c r="D191" s="14">
        <v>63.99</v>
      </c>
      <c r="E191" s="14">
        <v>77.94</v>
      </c>
      <c r="F191" s="14">
        <v>129.78</v>
      </c>
      <c r="G191" s="14">
        <v>178.78</v>
      </c>
    </row>
    <row r="192" spans="1:7">
      <c r="A192" s="13" t="s">
        <v>185</v>
      </c>
      <c r="B192" s="14">
        <v>2.14</v>
      </c>
      <c r="C192" s="14">
        <v>9.6999999999999993</v>
      </c>
      <c r="D192" s="14">
        <v>6.07</v>
      </c>
      <c r="E192" s="14">
        <v>3.53</v>
      </c>
      <c r="F192" s="14">
        <v>3.28</v>
      </c>
      <c r="G192" s="14">
        <v>2.57</v>
      </c>
    </row>
    <row r="193" spans="1:7">
      <c r="A193" s="21" t="s">
        <v>249</v>
      </c>
      <c r="B193" s="12"/>
      <c r="C193" s="12"/>
      <c r="D193" s="12"/>
      <c r="E193" s="12"/>
      <c r="F193" s="12"/>
      <c r="G193" s="12"/>
    </row>
    <row r="194" spans="1:7">
      <c r="A194" s="13" t="s">
        <v>183</v>
      </c>
      <c r="B194" s="20">
        <v>1391.17</v>
      </c>
      <c r="C194" s="20">
        <v>490.16</v>
      </c>
      <c r="D194" s="20">
        <v>760.12</v>
      </c>
      <c r="E194" s="20">
        <v>1047.54</v>
      </c>
      <c r="F194" s="20">
        <v>1625.25</v>
      </c>
      <c r="G194" s="20">
        <v>3030.24</v>
      </c>
    </row>
    <row r="195" spans="1:7">
      <c r="A195" s="13" t="s">
        <v>184</v>
      </c>
      <c r="B195" s="14">
        <v>32.380000000000003</v>
      </c>
      <c r="C195" s="14">
        <v>30.66</v>
      </c>
      <c r="D195" s="14">
        <v>26.45</v>
      </c>
      <c r="E195" s="14">
        <v>31.02</v>
      </c>
      <c r="F195" s="14">
        <v>56.36</v>
      </c>
      <c r="G195" s="14">
        <v>90.04</v>
      </c>
    </row>
    <row r="196" spans="1:7">
      <c r="A196" s="13" t="s">
        <v>185</v>
      </c>
      <c r="B196" s="14">
        <v>2.33</v>
      </c>
      <c r="C196" s="14">
        <v>6.26</v>
      </c>
      <c r="D196" s="14">
        <v>3.48</v>
      </c>
      <c r="E196" s="14">
        <v>2.96</v>
      </c>
      <c r="F196" s="14">
        <v>3.47</v>
      </c>
      <c r="G196" s="14">
        <v>2.97</v>
      </c>
    </row>
    <row r="197" spans="1:7">
      <c r="A197" s="13"/>
      <c r="B197" s="14"/>
      <c r="C197" s="14"/>
      <c r="D197" s="14"/>
      <c r="E197" s="14"/>
      <c r="F197" s="14"/>
      <c r="G197" s="14"/>
    </row>
    <row r="198" spans="1:7">
      <c r="A198" s="21" t="s">
        <v>250</v>
      </c>
      <c r="B198" s="12"/>
      <c r="C198" s="12"/>
      <c r="D198" s="12"/>
      <c r="E198" s="12"/>
      <c r="F198" s="12"/>
      <c r="G198" s="12"/>
    </row>
    <row r="199" spans="1:7">
      <c r="A199" s="13" t="s">
        <v>183</v>
      </c>
      <c r="B199" s="20">
        <v>997.14</v>
      </c>
      <c r="C199" s="20">
        <v>372.61</v>
      </c>
      <c r="D199" s="20">
        <v>701.98</v>
      </c>
      <c r="E199" s="20">
        <v>835.76</v>
      </c>
      <c r="F199" s="20">
        <v>1077.6099999999999</v>
      </c>
      <c r="G199" s="20">
        <v>1996.05</v>
      </c>
    </row>
    <row r="200" spans="1:7">
      <c r="A200" s="13" t="s">
        <v>184</v>
      </c>
      <c r="B200" s="14">
        <v>29.13</v>
      </c>
      <c r="C200" s="14">
        <v>36.020000000000003</v>
      </c>
      <c r="D200" s="14">
        <v>41.13</v>
      </c>
      <c r="E200" s="14">
        <v>43.78</v>
      </c>
      <c r="F200" s="14">
        <v>50.87</v>
      </c>
      <c r="G200" s="14">
        <v>101.69</v>
      </c>
    </row>
    <row r="201" spans="1:7">
      <c r="A201" s="13" t="s">
        <v>185</v>
      </c>
      <c r="B201" s="14">
        <v>2.92</v>
      </c>
      <c r="C201" s="14">
        <v>9.67</v>
      </c>
      <c r="D201" s="14">
        <v>5.86</v>
      </c>
      <c r="E201" s="14">
        <v>5.24</v>
      </c>
      <c r="F201" s="14">
        <v>4.72</v>
      </c>
      <c r="G201" s="14">
        <v>5.09</v>
      </c>
    </row>
    <row r="202" spans="1:7">
      <c r="A202" s="18" t="s">
        <v>251</v>
      </c>
      <c r="B202" s="12"/>
      <c r="C202" s="12"/>
      <c r="D202" s="12"/>
      <c r="E202" s="12"/>
      <c r="F202" s="12"/>
      <c r="G202" s="12"/>
    </row>
    <row r="203" spans="1:7">
      <c r="A203" s="13" t="s">
        <v>183</v>
      </c>
      <c r="B203" s="20">
        <v>2201.09</v>
      </c>
      <c r="C203" s="20">
        <v>2448.0100000000002</v>
      </c>
      <c r="D203" s="20">
        <v>2802.1</v>
      </c>
      <c r="E203" s="20">
        <v>2555.25</v>
      </c>
      <c r="F203" s="20">
        <v>1906.07</v>
      </c>
      <c r="G203" s="20">
        <v>1295.03</v>
      </c>
    </row>
    <row r="204" spans="1:7">
      <c r="A204" s="13" t="s">
        <v>184</v>
      </c>
      <c r="B204" s="14">
        <v>48.22</v>
      </c>
      <c r="C204" s="14">
        <v>78.48</v>
      </c>
      <c r="D204" s="14">
        <v>120.54</v>
      </c>
      <c r="E204" s="14">
        <v>93.91</v>
      </c>
      <c r="F204" s="14">
        <v>91.51</v>
      </c>
      <c r="G204" s="14">
        <v>97.41</v>
      </c>
    </row>
    <row r="205" spans="1:7">
      <c r="A205" s="13" t="s">
        <v>185</v>
      </c>
      <c r="B205" s="14">
        <v>2.19</v>
      </c>
      <c r="C205" s="14">
        <v>3.21</v>
      </c>
      <c r="D205" s="14">
        <v>4.3</v>
      </c>
      <c r="E205" s="14">
        <v>3.68</v>
      </c>
      <c r="F205" s="14">
        <v>4.8</v>
      </c>
      <c r="G205" s="14">
        <v>7.52</v>
      </c>
    </row>
    <row r="206" spans="1:7">
      <c r="A206" s="18" t="s">
        <v>252</v>
      </c>
      <c r="B206" s="12"/>
      <c r="C206" s="12"/>
      <c r="D206" s="12"/>
      <c r="E206" s="12"/>
      <c r="F206" s="12"/>
      <c r="G206" s="12"/>
    </row>
    <row r="207" spans="1:7">
      <c r="A207" s="13" t="s">
        <v>183</v>
      </c>
      <c r="B207" s="20">
        <v>472.85</v>
      </c>
      <c r="C207" s="20">
        <v>135.12</v>
      </c>
      <c r="D207" s="20">
        <v>159.29</v>
      </c>
      <c r="E207" s="20">
        <v>255.28</v>
      </c>
      <c r="F207" s="20">
        <v>465.56</v>
      </c>
      <c r="G207" s="20">
        <v>1347.86</v>
      </c>
    </row>
    <row r="208" spans="1:7">
      <c r="A208" s="13" t="s">
        <v>184</v>
      </c>
      <c r="B208" s="14">
        <v>20.65</v>
      </c>
      <c r="C208" s="14">
        <v>38.01</v>
      </c>
      <c r="D208" s="14">
        <v>17.18</v>
      </c>
      <c r="E208" s="14">
        <v>16.46</v>
      </c>
      <c r="F208" s="14">
        <v>20.85</v>
      </c>
      <c r="G208" s="14">
        <v>66.069999999999993</v>
      </c>
    </row>
    <row r="209" spans="1:7">
      <c r="A209" s="13" t="s">
        <v>185</v>
      </c>
      <c r="B209" s="14">
        <v>4.37</v>
      </c>
      <c r="C209" s="14">
        <v>28.13</v>
      </c>
      <c r="D209" s="14">
        <v>10.79</v>
      </c>
      <c r="E209" s="14">
        <v>6.45</v>
      </c>
      <c r="F209" s="14">
        <v>4.4800000000000004</v>
      </c>
      <c r="G209" s="14">
        <v>4.9000000000000004</v>
      </c>
    </row>
    <row r="210" spans="1:7">
      <c r="A210" s="13"/>
      <c r="B210" s="14"/>
      <c r="C210" s="14"/>
      <c r="D210" s="14"/>
      <c r="E210" s="14"/>
      <c r="F210" s="14"/>
      <c r="G210" s="14"/>
    </row>
    <row r="211" spans="1:7">
      <c r="A211" s="16" t="s">
        <v>253</v>
      </c>
      <c r="B211" s="12"/>
      <c r="C211" s="12"/>
      <c r="D211" s="12"/>
      <c r="E211" s="12"/>
      <c r="F211" s="12"/>
      <c r="G211" s="12"/>
    </row>
    <row r="212" spans="1:7">
      <c r="A212" s="13" t="s">
        <v>183</v>
      </c>
      <c r="B212" s="20">
        <v>2926.65</v>
      </c>
      <c r="C212" s="20">
        <v>1720.25</v>
      </c>
      <c r="D212" s="20">
        <v>2371.13</v>
      </c>
      <c r="E212" s="20">
        <v>2867.98</v>
      </c>
      <c r="F212" s="20">
        <v>3370.41</v>
      </c>
      <c r="G212" s="20">
        <v>4300.66</v>
      </c>
    </row>
    <row r="213" spans="1:7">
      <c r="A213" s="13" t="s">
        <v>184</v>
      </c>
      <c r="B213" s="14">
        <v>23.39</v>
      </c>
      <c r="C213" s="14">
        <v>43.34</v>
      </c>
      <c r="D213" s="14">
        <v>34.700000000000003</v>
      </c>
      <c r="E213" s="14">
        <v>32.92</v>
      </c>
      <c r="F213" s="14">
        <v>28.22</v>
      </c>
      <c r="G213" s="14">
        <v>44.96</v>
      </c>
    </row>
    <row r="214" spans="1:7">
      <c r="A214" s="13" t="s">
        <v>185</v>
      </c>
      <c r="B214" s="14">
        <v>0.8</v>
      </c>
      <c r="C214" s="14">
        <v>2.52</v>
      </c>
      <c r="D214" s="14">
        <v>1.46</v>
      </c>
      <c r="E214" s="14">
        <v>1.1499999999999999</v>
      </c>
      <c r="F214" s="14">
        <v>0.84</v>
      </c>
      <c r="G214" s="14">
        <v>1.05</v>
      </c>
    </row>
    <row r="215" spans="1:7">
      <c r="A215" s="18" t="s">
        <v>254</v>
      </c>
      <c r="B215" s="12"/>
      <c r="C215" s="12"/>
      <c r="D215" s="12"/>
      <c r="E215" s="12"/>
      <c r="F215" s="12"/>
      <c r="G215" s="12"/>
    </row>
    <row r="216" spans="1:7">
      <c r="A216" s="13" t="s">
        <v>183</v>
      </c>
      <c r="B216" s="20">
        <v>424.02</v>
      </c>
      <c r="C216" s="20">
        <v>233.68</v>
      </c>
      <c r="D216" s="20">
        <v>341.38</v>
      </c>
      <c r="E216" s="20">
        <v>423.13</v>
      </c>
      <c r="F216" s="20">
        <v>477.06</v>
      </c>
      <c r="G216" s="20">
        <v>644.4</v>
      </c>
    </row>
    <row r="217" spans="1:7">
      <c r="A217" s="13" t="s">
        <v>184</v>
      </c>
      <c r="B217" s="14">
        <v>9.86</v>
      </c>
      <c r="C217" s="14">
        <v>13.93</v>
      </c>
      <c r="D217" s="14">
        <v>11.85</v>
      </c>
      <c r="E217" s="14">
        <v>11.71</v>
      </c>
      <c r="F217" s="14">
        <v>14.99</v>
      </c>
      <c r="G217" s="14">
        <v>16.88</v>
      </c>
    </row>
    <row r="218" spans="1:7">
      <c r="A218" s="13" t="s">
        <v>185</v>
      </c>
      <c r="B218" s="14">
        <v>2.33</v>
      </c>
      <c r="C218" s="14">
        <v>5.96</v>
      </c>
      <c r="D218" s="14">
        <v>3.47</v>
      </c>
      <c r="E218" s="14">
        <v>2.77</v>
      </c>
      <c r="F218" s="14">
        <v>3.14</v>
      </c>
      <c r="G218" s="14">
        <v>2.62</v>
      </c>
    </row>
    <row r="219" spans="1:7">
      <c r="A219" s="18" t="s">
        <v>255</v>
      </c>
      <c r="B219" s="12"/>
      <c r="C219" s="12"/>
      <c r="D219" s="12"/>
      <c r="E219" s="12"/>
      <c r="F219" s="12"/>
      <c r="G219" s="12"/>
    </row>
    <row r="220" spans="1:7">
      <c r="A220" s="13" t="s">
        <v>183</v>
      </c>
      <c r="B220" s="20">
        <v>1064.4100000000001</v>
      </c>
      <c r="C220" s="20">
        <v>682.53</v>
      </c>
      <c r="D220" s="20">
        <v>894.05</v>
      </c>
      <c r="E220" s="20">
        <v>1044.22</v>
      </c>
      <c r="F220" s="20">
        <v>1188.17</v>
      </c>
      <c r="G220" s="20">
        <v>1512.19</v>
      </c>
    </row>
    <row r="221" spans="1:7">
      <c r="A221" s="13" t="s">
        <v>184</v>
      </c>
      <c r="B221" s="14">
        <v>17.71</v>
      </c>
      <c r="C221" s="14">
        <v>20.239999999999998</v>
      </c>
      <c r="D221" s="14">
        <v>21.41</v>
      </c>
      <c r="E221" s="14">
        <v>22.33</v>
      </c>
      <c r="F221" s="14">
        <v>21.21</v>
      </c>
      <c r="G221" s="14">
        <v>27.25</v>
      </c>
    </row>
    <row r="222" spans="1:7">
      <c r="A222" s="13" t="s">
        <v>185</v>
      </c>
      <c r="B222" s="14">
        <v>1.66</v>
      </c>
      <c r="C222" s="14">
        <v>2.97</v>
      </c>
      <c r="D222" s="14">
        <v>2.4</v>
      </c>
      <c r="E222" s="14">
        <v>2.14</v>
      </c>
      <c r="F222" s="14">
        <v>1.79</v>
      </c>
      <c r="G222" s="14">
        <v>1.8</v>
      </c>
    </row>
    <row r="223" spans="1:7">
      <c r="A223" s="18" t="s">
        <v>256</v>
      </c>
      <c r="B223" s="12"/>
      <c r="C223" s="12"/>
      <c r="D223" s="12"/>
      <c r="E223" s="12"/>
      <c r="F223" s="12"/>
      <c r="G223" s="12"/>
    </row>
    <row r="224" spans="1:7">
      <c r="A224" s="13" t="s">
        <v>183</v>
      </c>
      <c r="B224" s="20">
        <v>120.53</v>
      </c>
      <c r="C224" s="20">
        <v>77.58</v>
      </c>
      <c r="D224" s="20">
        <v>100.12</v>
      </c>
      <c r="E224" s="20">
        <v>112.53</v>
      </c>
      <c r="F224" s="20">
        <v>133.87</v>
      </c>
      <c r="G224" s="20">
        <v>178.46</v>
      </c>
    </row>
    <row r="225" spans="1:7">
      <c r="A225" s="13" t="s">
        <v>184</v>
      </c>
      <c r="B225" s="14">
        <v>8.15</v>
      </c>
      <c r="C225" s="14">
        <v>11.88</v>
      </c>
      <c r="D225" s="14">
        <v>11.47</v>
      </c>
      <c r="E225" s="14">
        <v>10.24</v>
      </c>
      <c r="F225" s="14">
        <v>10.36</v>
      </c>
      <c r="G225" s="14">
        <v>14</v>
      </c>
    </row>
    <row r="226" spans="1:7">
      <c r="A226" s="13" t="s">
        <v>185</v>
      </c>
      <c r="B226" s="14">
        <v>6.76</v>
      </c>
      <c r="C226" s="14">
        <v>15.31</v>
      </c>
      <c r="D226" s="14">
        <v>11.46</v>
      </c>
      <c r="E226" s="14">
        <v>9.1</v>
      </c>
      <c r="F226" s="14">
        <v>7.74</v>
      </c>
      <c r="G226" s="14">
        <v>7.84</v>
      </c>
    </row>
    <row r="227" spans="1:7">
      <c r="A227" s="18" t="s">
        <v>257</v>
      </c>
      <c r="B227" s="12"/>
      <c r="C227" s="12"/>
      <c r="D227" s="12"/>
      <c r="E227" s="12"/>
      <c r="F227" s="12"/>
      <c r="G227" s="12"/>
    </row>
    <row r="228" spans="1:7">
      <c r="A228" s="13" t="s">
        <v>183</v>
      </c>
      <c r="B228" s="20">
        <v>990.22</v>
      </c>
      <c r="C228" s="20">
        <v>562.32000000000005</v>
      </c>
      <c r="D228" s="20">
        <v>787.09</v>
      </c>
      <c r="E228" s="20">
        <v>955.68</v>
      </c>
      <c r="F228" s="20">
        <v>1184.74</v>
      </c>
      <c r="G228" s="20">
        <v>1460.27</v>
      </c>
    </row>
    <row r="229" spans="1:7">
      <c r="A229" s="13" t="s">
        <v>184</v>
      </c>
      <c r="B229" s="14">
        <v>8.11</v>
      </c>
      <c r="C229" s="14">
        <v>13.36</v>
      </c>
      <c r="D229" s="14">
        <v>12.34</v>
      </c>
      <c r="E229" s="14">
        <v>12.48</v>
      </c>
      <c r="F229" s="14">
        <v>13.34</v>
      </c>
      <c r="G229" s="14">
        <v>22.56</v>
      </c>
    </row>
    <row r="230" spans="1:7">
      <c r="A230" s="13" t="s">
        <v>185</v>
      </c>
      <c r="B230" s="14">
        <v>0.82</v>
      </c>
      <c r="C230" s="14">
        <v>2.38</v>
      </c>
      <c r="D230" s="14">
        <v>1.57</v>
      </c>
      <c r="E230" s="14">
        <v>1.31</v>
      </c>
      <c r="F230" s="14">
        <v>1.1299999999999999</v>
      </c>
      <c r="G230" s="14">
        <v>1.54</v>
      </c>
    </row>
    <row r="231" spans="1:7">
      <c r="A231" s="18" t="s">
        <v>258</v>
      </c>
      <c r="B231" s="12"/>
      <c r="C231" s="12"/>
      <c r="D231" s="12"/>
      <c r="E231" s="12"/>
      <c r="F231" s="12"/>
      <c r="G231" s="12"/>
    </row>
    <row r="232" spans="1:7">
      <c r="A232" s="13" t="s">
        <v>183</v>
      </c>
      <c r="B232" s="20">
        <v>327.47000000000003</v>
      </c>
      <c r="C232" s="20">
        <v>164.14</v>
      </c>
      <c r="D232" s="20">
        <v>248.49</v>
      </c>
      <c r="E232" s="20">
        <v>332.42</v>
      </c>
      <c r="F232" s="20">
        <v>386.57</v>
      </c>
      <c r="G232" s="20">
        <v>505.35</v>
      </c>
    </row>
    <row r="233" spans="1:7">
      <c r="A233" s="13" t="s">
        <v>184</v>
      </c>
      <c r="B233" s="14">
        <v>4.62</v>
      </c>
      <c r="C233" s="14">
        <v>4.97</v>
      </c>
      <c r="D233" s="14">
        <v>6.02</v>
      </c>
      <c r="E233" s="14">
        <v>9.91</v>
      </c>
      <c r="F233" s="14">
        <v>7.32</v>
      </c>
      <c r="G233" s="14">
        <v>9.75</v>
      </c>
    </row>
    <row r="234" spans="1:7">
      <c r="A234" s="13" t="s">
        <v>185</v>
      </c>
      <c r="B234" s="14">
        <v>1.41</v>
      </c>
      <c r="C234" s="14">
        <v>3.03</v>
      </c>
      <c r="D234" s="14">
        <v>2.42</v>
      </c>
      <c r="E234" s="14">
        <v>2.98</v>
      </c>
      <c r="F234" s="14">
        <v>1.89</v>
      </c>
      <c r="G234" s="14">
        <v>1.93</v>
      </c>
    </row>
    <row r="235" spans="1:7">
      <c r="A235" s="16" t="s">
        <v>259</v>
      </c>
      <c r="B235" s="12"/>
      <c r="C235" s="12"/>
      <c r="D235" s="12"/>
      <c r="E235" s="12"/>
      <c r="F235" s="12"/>
      <c r="G235" s="12"/>
    </row>
    <row r="236" spans="1:7">
      <c r="A236" s="13" t="s">
        <v>183</v>
      </c>
      <c r="B236" s="20">
        <v>752.83</v>
      </c>
      <c r="C236" s="20">
        <v>277.81</v>
      </c>
      <c r="D236" s="20">
        <v>406.12</v>
      </c>
      <c r="E236" s="20">
        <v>493.31</v>
      </c>
      <c r="F236" s="20">
        <v>771.19</v>
      </c>
      <c r="G236" s="20">
        <v>1814.2</v>
      </c>
    </row>
    <row r="237" spans="1:7">
      <c r="A237" s="13" t="s">
        <v>184</v>
      </c>
      <c r="B237" s="14">
        <v>22.07</v>
      </c>
      <c r="C237" s="14">
        <v>38.270000000000003</v>
      </c>
      <c r="D237" s="14">
        <v>36.18</v>
      </c>
      <c r="E237" s="14">
        <v>18.23</v>
      </c>
      <c r="F237" s="14">
        <v>25.74</v>
      </c>
      <c r="G237" s="14">
        <v>68.09</v>
      </c>
    </row>
    <row r="238" spans="1:7">
      <c r="A238" s="13" t="s">
        <v>185</v>
      </c>
      <c r="B238" s="14">
        <v>2.93</v>
      </c>
      <c r="C238" s="14">
        <v>13.77</v>
      </c>
      <c r="D238" s="14">
        <v>8.91</v>
      </c>
      <c r="E238" s="14">
        <v>3.69</v>
      </c>
      <c r="F238" s="14">
        <v>3.34</v>
      </c>
      <c r="G238" s="14">
        <v>3.75</v>
      </c>
    </row>
    <row r="239" spans="1:7">
      <c r="A239" s="18" t="s">
        <v>260</v>
      </c>
      <c r="B239" s="12"/>
      <c r="C239" s="12"/>
      <c r="D239" s="12"/>
      <c r="E239" s="12"/>
      <c r="F239" s="12"/>
      <c r="G239" s="12"/>
    </row>
    <row r="240" spans="1:7">
      <c r="A240" s="13" t="s">
        <v>183</v>
      </c>
      <c r="B240" s="20">
        <v>299.70999999999998</v>
      </c>
      <c r="C240" s="20">
        <v>116.5</v>
      </c>
      <c r="D240" s="20">
        <v>155</v>
      </c>
      <c r="E240" s="20">
        <v>173.88</v>
      </c>
      <c r="F240" s="20">
        <v>325.38</v>
      </c>
      <c r="G240" s="20">
        <v>727.18</v>
      </c>
    </row>
    <row r="241" spans="1:7">
      <c r="A241" s="13" t="s">
        <v>184</v>
      </c>
      <c r="B241" s="14">
        <v>18.989999999999998</v>
      </c>
      <c r="C241" s="14">
        <v>36.78</v>
      </c>
      <c r="D241" s="14">
        <v>30.8</v>
      </c>
      <c r="E241" s="14">
        <v>17.61</v>
      </c>
      <c r="F241" s="14">
        <v>20.5</v>
      </c>
      <c r="G241" s="14">
        <v>54.52</v>
      </c>
    </row>
    <row r="242" spans="1:7">
      <c r="A242" s="13" t="s">
        <v>185</v>
      </c>
      <c r="B242" s="14">
        <v>6.34</v>
      </c>
      <c r="C242" s="14">
        <v>31.57</v>
      </c>
      <c r="D242" s="14">
        <v>19.87</v>
      </c>
      <c r="E242" s="14">
        <v>10.130000000000001</v>
      </c>
      <c r="F242" s="14">
        <v>6.3</v>
      </c>
      <c r="G242" s="14">
        <v>7.5</v>
      </c>
    </row>
    <row r="243" spans="1:7">
      <c r="A243" s="18" t="s">
        <v>261</v>
      </c>
      <c r="B243" s="12"/>
      <c r="C243" s="12"/>
      <c r="D243" s="12"/>
      <c r="E243" s="12"/>
      <c r="F243" s="12"/>
      <c r="G243" s="12"/>
    </row>
    <row r="244" spans="1:7">
      <c r="A244" s="13" t="s">
        <v>183</v>
      </c>
      <c r="B244" s="20">
        <v>453.12</v>
      </c>
      <c r="C244" s="20">
        <v>161.31</v>
      </c>
      <c r="D244" s="20">
        <v>251.12</v>
      </c>
      <c r="E244" s="20">
        <v>319.43</v>
      </c>
      <c r="F244" s="20">
        <v>445.81</v>
      </c>
      <c r="G244" s="20">
        <v>1087.02</v>
      </c>
    </row>
    <row r="245" spans="1:7">
      <c r="A245" s="13" t="s">
        <v>184</v>
      </c>
      <c r="B245" s="14">
        <v>10.91</v>
      </c>
      <c r="C245" s="14">
        <v>10.65</v>
      </c>
      <c r="D245" s="14">
        <v>12.56</v>
      </c>
      <c r="E245" s="14">
        <v>11.17</v>
      </c>
      <c r="F245" s="14">
        <v>14.64</v>
      </c>
      <c r="G245" s="14">
        <v>35.71</v>
      </c>
    </row>
    <row r="246" spans="1:7">
      <c r="A246" s="13" t="s">
        <v>185</v>
      </c>
      <c r="B246" s="14">
        <v>2.41</v>
      </c>
      <c r="C246" s="14">
        <v>6.6</v>
      </c>
      <c r="D246" s="14">
        <v>5</v>
      </c>
      <c r="E246" s="14">
        <v>3.5</v>
      </c>
      <c r="F246" s="14">
        <v>3.28</v>
      </c>
      <c r="G246" s="14">
        <v>3.29</v>
      </c>
    </row>
    <row r="247" spans="1:7">
      <c r="A247" s="13"/>
      <c r="B247" s="14"/>
      <c r="C247" s="14"/>
      <c r="D247" s="14"/>
      <c r="E247" s="14"/>
      <c r="F247" s="14"/>
      <c r="G247" s="14"/>
    </row>
    <row r="248" spans="1:7">
      <c r="A248" s="16" t="s">
        <v>262</v>
      </c>
      <c r="B248" s="12"/>
      <c r="C248" s="12"/>
      <c r="D248" s="12"/>
      <c r="E248" s="12"/>
      <c r="F248" s="12"/>
      <c r="G248" s="12"/>
    </row>
    <row r="249" spans="1:7">
      <c r="A249" s="13" t="s">
        <v>183</v>
      </c>
      <c r="B249" s="20">
        <v>594.47</v>
      </c>
      <c r="C249" s="20">
        <v>314.13</v>
      </c>
      <c r="D249" s="20">
        <v>406.66</v>
      </c>
      <c r="E249" s="20">
        <v>529.69000000000005</v>
      </c>
      <c r="F249" s="20">
        <v>712.5</v>
      </c>
      <c r="G249" s="20">
        <v>1008.97</v>
      </c>
    </row>
    <row r="250" spans="1:7">
      <c r="A250" s="13" t="s">
        <v>184</v>
      </c>
      <c r="B250" s="14">
        <v>16.75</v>
      </c>
      <c r="C250" s="14">
        <v>18.579999999999998</v>
      </c>
      <c r="D250" s="14">
        <v>20.350000000000001</v>
      </c>
      <c r="E250" s="14">
        <v>24.48</v>
      </c>
      <c r="F250" s="14">
        <v>38.39</v>
      </c>
      <c r="G250" s="14">
        <v>41.33</v>
      </c>
    </row>
    <row r="251" spans="1:7">
      <c r="A251" s="13" t="s">
        <v>185</v>
      </c>
      <c r="B251" s="14">
        <v>2.82</v>
      </c>
      <c r="C251" s="14">
        <v>5.91</v>
      </c>
      <c r="D251" s="14">
        <v>5</v>
      </c>
      <c r="E251" s="14">
        <v>4.62</v>
      </c>
      <c r="F251" s="14">
        <v>5.39</v>
      </c>
      <c r="G251" s="14">
        <v>4.0999999999999996</v>
      </c>
    </row>
    <row r="252" spans="1:7">
      <c r="A252" s="18" t="s">
        <v>263</v>
      </c>
      <c r="B252" s="12"/>
      <c r="C252" s="12"/>
      <c r="D252" s="12"/>
      <c r="E252" s="12"/>
      <c r="F252" s="12"/>
      <c r="G252" s="12"/>
    </row>
    <row r="253" spans="1:7">
      <c r="A253" s="13" t="s">
        <v>183</v>
      </c>
      <c r="B253" s="20">
        <v>148.56</v>
      </c>
      <c r="C253" s="20">
        <v>87.31</v>
      </c>
      <c r="D253" s="20">
        <v>116.27</v>
      </c>
      <c r="E253" s="20">
        <v>155.34</v>
      </c>
      <c r="F253" s="20">
        <v>175.14</v>
      </c>
      <c r="G253" s="20">
        <v>208.68</v>
      </c>
    </row>
    <row r="254" spans="1:7">
      <c r="A254" s="13" t="s">
        <v>184</v>
      </c>
      <c r="B254" s="14">
        <v>3.97</v>
      </c>
      <c r="C254" s="14">
        <v>4.41</v>
      </c>
      <c r="D254" s="14">
        <v>6.91</v>
      </c>
      <c r="E254" s="14">
        <v>9.44</v>
      </c>
      <c r="F254" s="14">
        <v>8.92</v>
      </c>
      <c r="G254" s="14">
        <v>9.17</v>
      </c>
    </row>
    <row r="255" spans="1:7">
      <c r="A255" s="13" t="s">
        <v>185</v>
      </c>
      <c r="B255" s="14">
        <v>2.67</v>
      </c>
      <c r="C255" s="14">
        <v>5.05</v>
      </c>
      <c r="D255" s="14">
        <v>5.94</v>
      </c>
      <c r="E255" s="14">
        <v>6.08</v>
      </c>
      <c r="F255" s="14">
        <v>5.09</v>
      </c>
      <c r="G255" s="14">
        <v>4.4000000000000004</v>
      </c>
    </row>
    <row r="256" spans="1:7">
      <c r="A256" s="18" t="s">
        <v>264</v>
      </c>
      <c r="B256" s="12"/>
      <c r="C256" s="12"/>
      <c r="D256" s="12"/>
      <c r="E256" s="12"/>
      <c r="F256" s="12"/>
      <c r="G256" s="12"/>
    </row>
    <row r="257" spans="1:7">
      <c r="A257" s="13" t="s">
        <v>183</v>
      </c>
      <c r="B257" s="20">
        <v>290.41000000000003</v>
      </c>
      <c r="C257" s="20">
        <v>145.46</v>
      </c>
      <c r="D257" s="20">
        <v>192.01</v>
      </c>
      <c r="E257" s="20">
        <v>240.16</v>
      </c>
      <c r="F257" s="20">
        <v>356.97</v>
      </c>
      <c r="G257" s="20">
        <v>517.23</v>
      </c>
    </row>
    <row r="258" spans="1:7">
      <c r="A258" s="13" t="s">
        <v>184</v>
      </c>
      <c r="B258" s="14">
        <v>12.41</v>
      </c>
      <c r="C258" s="14">
        <v>12.45</v>
      </c>
      <c r="D258" s="14">
        <v>15.1</v>
      </c>
      <c r="E258" s="14">
        <v>13.02</v>
      </c>
      <c r="F258" s="14">
        <v>30.49</v>
      </c>
      <c r="G258" s="14">
        <v>32.99</v>
      </c>
    </row>
    <row r="259" spans="1:7">
      <c r="A259" s="13" t="s">
        <v>185</v>
      </c>
      <c r="B259" s="14">
        <v>4.2699999999999996</v>
      </c>
      <c r="C259" s="14">
        <v>8.56</v>
      </c>
      <c r="D259" s="14">
        <v>7.86</v>
      </c>
      <c r="E259" s="14">
        <v>5.42</v>
      </c>
      <c r="F259" s="14">
        <v>8.5399999999999991</v>
      </c>
      <c r="G259" s="14">
        <v>6.38</v>
      </c>
    </row>
    <row r="260" spans="1:7">
      <c r="A260" s="18" t="s">
        <v>265</v>
      </c>
      <c r="B260" s="12"/>
      <c r="C260" s="12"/>
      <c r="D260" s="12"/>
      <c r="E260" s="12"/>
      <c r="F260" s="12"/>
      <c r="G260" s="12"/>
    </row>
    <row r="261" spans="1:7">
      <c r="A261" s="13" t="s">
        <v>183</v>
      </c>
      <c r="B261" s="20">
        <v>155.5</v>
      </c>
      <c r="C261" s="20">
        <v>81.349999999999994</v>
      </c>
      <c r="D261" s="20">
        <v>98.37</v>
      </c>
      <c r="E261" s="20">
        <v>134.19999999999999</v>
      </c>
      <c r="F261" s="20">
        <v>180.39</v>
      </c>
      <c r="G261" s="20">
        <v>283.06</v>
      </c>
    </row>
    <row r="262" spans="1:7">
      <c r="A262" s="13" t="s">
        <v>184</v>
      </c>
      <c r="B262" s="14">
        <v>5.97</v>
      </c>
      <c r="C262" s="14">
        <v>9.24</v>
      </c>
      <c r="D262" s="14">
        <v>7.9</v>
      </c>
      <c r="E262" s="14">
        <v>12.38</v>
      </c>
      <c r="F262" s="14">
        <v>11.01</v>
      </c>
      <c r="G262" s="14">
        <v>18.3</v>
      </c>
    </row>
    <row r="263" spans="1:7">
      <c r="A263" s="13" t="s">
        <v>185</v>
      </c>
      <c r="B263" s="14">
        <v>3.84</v>
      </c>
      <c r="C263" s="14">
        <v>11.36</v>
      </c>
      <c r="D263" s="14">
        <v>8.0299999999999994</v>
      </c>
      <c r="E263" s="14">
        <v>9.23</v>
      </c>
      <c r="F263" s="14">
        <v>6.11</v>
      </c>
      <c r="G263" s="14">
        <v>6.47</v>
      </c>
    </row>
    <row r="264" spans="1:7">
      <c r="A264" s="16" t="s">
        <v>266</v>
      </c>
      <c r="B264" s="12"/>
      <c r="C264" s="12"/>
      <c r="D264" s="12"/>
      <c r="E264" s="12"/>
      <c r="F264" s="12"/>
      <c r="G264" s="12"/>
    </row>
    <row r="265" spans="1:7">
      <c r="A265" s="13" t="s">
        <v>183</v>
      </c>
      <c r="B265" s="20">
        <v>1646.1</v>
      </c>
      <c r="C265" s="20">
        <v>507.32</v>
      </c>
      <c r="D265" s="20">
        <v>842.89</v>
      </c>
      <c r="E265" s="20">
        <v>1351.13</v>
      </c>
      <c r="F265" s="20">
        <v>1856.02</v>
      </c>
      <c r="G265" s="20">
        <v>3670.42</v>
      </c>
    </row>
    <row r="266" spans="1:7">
      <c r="A266" s="13" t="s">
        <v>184</v>
      </c>
      <c r="B266" s="14">
        <v>48.08</v>
      </c>
      <c r="C266" s="14">
        <v>29.85</v>
      </c>
      <c r="D266" s="14">
        <v>42.33</v>
      </c>
      <c r="E266" s="14">
        <v>72.569999999999993</v>
      </c>
      <c r="F266" s="14">
        <v>77.56</v>
      </c>
      <c r="G266" s="14">
        <v>163.79</v>
      </c>
    </row>
    <row r="267" spans="1:7">
      <c r="A267" s="13" t="s">
        <v>185</v>
      </c>
      <c r="B267" s="14">
        <v>2.92</v>
      </c>
      <c r="C267" s="14">
        <v>5.88</v>
      </c>
      <c r="D267" s="14">
        <v>5.0199999999999996</v>
      </c>
      <c r="E267" s="14">
        <v>5.37</v>
      </c>
      <c r="F267" s="14">
        <v>4.18</v>
      </c>
      <c r="G267" s="14">
        <v>4.46</v>
      </c>
    </row>
    <row r="268" spans="1:7">
      <c r="A268" s="18" t="s">
        <v>267</v>
      </c>
      <c r="B268" s="12"/>
      <c r="C268" s="12"/>
      <c r="D268" s="12"/>
      <c r="E268" s="12"/>
      <c r="F268" s="12"/>
      <c r="G268" s="12"/>
    </row>
    <row r="269" spans="1:7">
      <c r="A269" s="13" t="s">
        <v>183</v>
      </c>
      <c r="B269" s="20">
        <v>157.66</v>
      </c>
      <c r="C269" s="20">
        <v>55.64</v>
      </c>
      <c r="D269" s="20">
        <v>99.32</v>
      </c>
      <c r="E269" s="20">
        <v>128.4</v>
      </c>
      <c r="F269" s="20">
        <v>180.24</v>
      </c>
      <c r="G269" s="20">
        <v>324.52999999999997</v>
      </c>
    </row>
    <row r="270" spans="1:7">
      <c r="A270" s="13" t="s">
        <v>184</v>
      </c>
      <c r="B270" s="14">
        <v>12.24</v>
      </c>
      <c r="C270" s="14">
        <v>8.81</v>
      </c>
      <c r="D270" s="14">
        <v>14.85</v>
      </c>
      <c r="E270" s="14">
        <v>20.309999999999999</v>
      </c>
      <c r="F270" s="14">
        <v>25.71</v>
      </c>
      <c r="G270" s="14">
        <v>34.29</v>
      </c>
    </row>
    <row r="271" spans="1:7">
      <c r="A271" s="13" t="s">
        <v>185</v>
      </c>
      <c r="B271" s="14">
        <v>7.76</v>
      </c>
      <c r="C271" s="14">
        <v>15.84</v>
      </c>
      <c r="D271" s="14">
        <v>14.95</v>
      </c>
      <c r="E271" s="14">
        <v>15.82</v>
      </c>
      <c r="F271" s="14">
        <v>14.27</v>
      </c>
      <c r="G271" s="14">
        <v>10.57</v>
      </c>
    </row>
    <row r="272" spans="1:7">
      <c r="A272" s="18" t="s">
        <v>268</v>
      </c>
      <c r="B272" s="12"/>
      <c r="C272" s="12"/>
      <c r="D272" s="12"/>
      <c r="E272" s="12"/>
      <c r="F272" s="12"/>
      <c r="G272" s="12"/>
    </row>
    <row r="273" spans="1:7">
      <c r="A273" s="13" t="s">
        <v>183</v>
      </c>
      <c r="B273" s="20">
        <v>416.97</v>
      </c>
      <c r="C273" s="20">
        <v>124.91</v>
      </c>
      <c r="D273" s="20">
        <v>185.59</v>
      </c>
      <c r="E273" s="20">
        <v>294.11</v>
      </c>
      <c r="F273" s="20">
        <v>479.34</v>
      </c>
      <c r="G273" s="20">
        <v>1000.02</v>
      </c>
    </row>
    <row r="274" spans="1:7">
      <c r="A274" s="13" t="s">
        <v>184</v>
      </c>
      <c r="B274" s="14">
        <v>15.94</v>
      </c>
      <c r="C274" s="14">
        <v>19.64</v>
      </c>
      <c r="D274" s="14">
        <v>19.350000000000001</v>
      </c>
      <c r="E274" s="14">
        <v>25.42</v>
      </c>
      <c r="F274" s="14">
        <v>34.78</v>
      </c>
      <c r="G274" s="14">
        <v>56.96</v>
      </c>
    </row>
    <row r="275" spans="1:7">
      <c r="A275" s="13" t="s">
        <v>185</v>
      </c>
      <c r="B275" s="14">
        <v>3.82</v>
      </c>
      <c r="C275" s="14">
        <v>15.72</v>
      </c>
      <c r="D275" s="14">
        <v>10.43</v>
      </c>
      <c r="E275" s="14">
        <v>8.64</v>
      </c>
      <c r="F275" s="14">
        <v>7.26</v>
      </c>
      <c r="G275" s="14">
        <v>5.7</v>
      </c>
    </row>
    <row r="276" spans="1:7">
      <c r="A276" s="18" t="s">
        <v>269</v>
      </c>
      <c r="B276" s="12"/>
      <c r="C276" s="12"/>
      <c r="D276" s="12"/>
      <c r="E276" s="12"/>
      <c r="F276" s="12"/>
      <c r="G276" s="12"/>
    </row>
    <row r="277" spans="1:7">
      <c r="A277" s="13" t="s">
        <v>183</v>
      </c>
      <c r="B277" s="20">
        <v>51.98</v>
      </c>
      <c r="C277" s="20">
        <v>8.81</v>
      </c>
      <c r="D277" s="20">
        <v>16.100000000000001</v>
      </c>
      <c r="E277" s="20">
        <v>37.590000000000003</v>
      </c>
      <c r="F277" s="20">
        <v>66.260000000000005</v>
      </c>
      <c r="G277" s="20">
        <v>131.04</v>
      </c>
    </row>
    <row r="278" spans="1:7">
      <c r="A278" s="13" t="s">
        <v>184</v>
      </c>
      <c r="B278" s="14">
        <v>4.1100000000000003</v>
      </c>
      <c r="C278" s="14">
        <v>2.34</v>
      </c>
      <c r="D278" s="14">
        <v>2.85</v>
      </c>
      <c r="E278" s="14">
        <v>8.6</v>
      </c>
      <c r="F278" s="14">
        <v>11.97</v>
      </c>
      <c r="G278" s="14">
        <v>13.91</v>
      </c>
    </row>
    <row r="279" spans="1:7">
      <c r="A279" s="13" t="s">
        <v>185</v>
      </c>
      <c r="B279" s="14">
        <v>7.9</v>
      </c>
      <c r="C279" s="14">
        <v>26.55</v>
      </c>
      <c r="D279" s="14">
        <v>17.690000000000001</v>
      </c>
      <c r="E279" s="14">
        <v>22.88</v>
      </c>
      <c r="F279" s="14">
        <v>18.07</v>
      </c>
      <c r="G279" s="14">
        <v>10.62</v>
      </c>
    </row>
    <row r="280" spans="1:7">
      <c r="A280" s="18" t="s">
        <v>270</v>
      </c>
      <c r="B280" s="12"/>
      <c r="C280" s="12"/>
      <c r="D280" s="12"/>
      <c r="E280" s="12"/>
      <c r="F280" s="12"/>
      <c r="G280" s="12"/>
    </row>
    <row r="281" spans="1:7">
      <c r="A281" s="13" t="s">
        <v>183</v>
      </c>
      <c r="B281" s="20">
        <v>203.94</v>
      </c>
      <c r="C281" s="20">
        <v>61.13</v>
      </c>
      <c r="D281" s="20">
        <v>114.69</v>
      </c>
      <c r="E281" s="20">
        <v>206.1</v>
      </c>
      <c r="F281" s="20">
        <v>249.42</v>
      </c>
      <c r="G281" s="20">
        <v>388.02</v>
      </c>
    </row>
    <row r="282" spans="1:7">
      <c r="A282" s="13" t="s">
        <v>184</v>
      </c>
      <c r="B282" s="14">
        <v>9.91</v>
      </c>
      <c r="C282" s="14">
        <v>12.39</v>
      </c>
      <c r="D282" s="14">
        <v>14.45</v>
      </c>
      <c r="E282" s="14">
        <v>31.72</v>
      </c>
      <c r="F282" s="14">
        <v>24.29</v>
      </c>
      <c r="G282" s="14">
        <v>28.05</v>
      </c>
    </row>
    <row r="283" spans="1:7">
      <c r="A283" s="13" t="s">
        <v>185</v>
      </c>
      <c r="B283" s="14">
        <v>4.8600000000000003</v>
      </c>
      <c r="C283" s="14">
        <v>20.27</v>
      </c>
      <c r="D283" s="14">
        <v>12.6</v>
      </c>
      <c r="E283" s="14">
        <v>15.39</v>
      </c>
      <c r="F283" s="14">
        <v>9.74</v>
      </c>
      <c r="G283" s="14">
        <v>7.23</v>
      </c>
    </row>
    <row r="284" spans="1:7">
      <c r="A284" s="13"/>
      <c r="B284" s="14"/>
      <c r="C284" s="14"/>
      <c r="D284" s="14"/>
      <c r="E284" s="14"/>
      <c r="F284" s="14"/>
      <c r="G284" s="14"/>
    </row>
    <row r="285" spans="1:7">
      <c r="A285" s="18" t="s">
        <v>271</v>
      </c>
      <c r="B285" s="12"/>
      <c r="C285" s="12"/>
      <c r="D285" s="12"/>
      <c r="E285" s="12"/>
      <c r="F285" s="12"/>
      <c r="G285" s="12"/>
    </row>
    <row r="286" spans="1:7">
      <c r="A286" s="13" t="s">
        <v>183</v>
      </c>
      <c r="B286" s="20">
        <v>104.66</v>
      </c>
      <c r="C286" s="20">
        <v>41.28</v>
      </c>
      <c r="D286" s="20">
        <v>73.19</v>
      </c>
      <c r="E286" s="20">
        <v>98.13</v>
      </c>
      <c r="F286" s="20">
        <v>99.38</v>
      </c>
      <c r="G286" s="20">
        <v>211.18</v>
      </c>
    </row>
    <row r="287" spans="1:7">
      <c r="A287" s="13" t="s">
        <v>184</v>
      </c>
      <c r="B287" s="14">
        <v>4.38</v>
      </c>
      <c r="C287" s="14">
        <v>3.56</v>
      </c>
      <c r="D287" s="14">
        <v>7.35</v>
      </c>
      <c r="E287" s="14">
        <v>12.82</v>
      </c>
      <c r="F287" s="14">
        <v>10.29</v>
      </c>
      <c r="G287" s="14">
        <v>14.67</v>
      </c>
    </row>
    <row r="288" spans="1:7">
      <c r="A288" s="13" t="s">
        <v>185</v>
      </c>
      <c r="B288" s="14">
        <v>4.1900000000000004</v>
      </c>
      <c r="C288" s="14">
        <v>8.6300000000000008</v>
      </c>
      <c r="D288" s="14">
        <v>10.039999999999999</v>
      </c>
      <c r="E288" s="14">
        <v>13.06</v>
      </c>
      <c r="F288" s="14">
        <v>10.36</v>
      </c>
      <c r="G288" s="14">
        <v>6.95</v>
      </c>
    </row>
    <row r="289" spans="1:7">
      <c r="A289" s="18" t="s">
        <v>272</v>
      </c>
      <c r="B289" s="12"/>
      <c r="C289" s="12"/>
      <c r="D289" s="12"/>
      <c r="E289" s="12"/>
      <c r="F289" s="12"/>
      <c r="G289" s="12"/>
    </row>
    <row r="290" spans="1:7">
      <c r="A290" s="13" t="s">
        <v>183</v>
      </c>
      <c r="B290" s="20">
        <v>710.89</v>
      </c>
      <c r="C290" s="20">
        <v>215.55</v>
      </c>
      <c r="D290" s="20">
        <v>354.01</v>
      </c>
      <c r="E290" s="20">
        <v>586.79</v>
      </c>
      <c r="F290" s="20">
        <v>781.37</v>
      </c>
      <c r="G290" s="20">
        <v>1615.64</v>
      </c>
    </row>
    <row r="291" spans="1:7">
      <c r="A291" s="13" t="s">
        <v>184</v>
      </c>
      <c r="B291" s="14">
        <v>33.01</v>
      </c>
      <c r="C291" s="14">
        <v>16.510000000000002</v>
      </c>
      <c r="D291" s="14">
        <v>30.63</v>
      </c>
      <c r="E291" s="14">
        <v>53.84</v>
      </c>
      <c r="F291" s="14">
        <v>47.76</v>
      </c>
      <c r="G291" s="14">
        <v>118.21</v>
      </c>
    </row>
    <row r="292" spans="1:7">
      <c r="A292" s="13" t="s">
        <v>185</v>
      </c>
      <c r="B292" s="14">
        <v>4.6399999999999997</v>
      </c>
      <c r="C292" s="14">
        <v>7.66</v>
      </c>
      <c r="D292" s="14">
        <v>8.65</v>
      </c>
      <c r="E292" s="14">
        <v>9.18</v>
      </c>
      <c r="F292" s="14">
        <v>6.11</v>
      </c>
      <c r="G292" s="14">
        <v>7.32</v>
      </c>
    </row>
    <row r="293" spans="1:7">
      <c r="A293" s="13"/>
      <c r="B293" s="14"/>
      <c r="C293" s="14"/>
      <c r="D293" s="14"/>
      <c r="E293" s="14"/>
      <c r="F293" s="14"/>
      <c r="G293" s="14"/>
    </row>
    <row r="294" spans="1:7">
      <c r="A294" s="11" t="s">
        <v>273</v>
      </c>
      <c r="B294" s="12"/>
      <c r="C294" s="12"/>
      <c r="D294" s="12"/>
      <c r="E294" s="12"/>
      <c r="F294" s="12"/>
      <c r="G294" s="12"/>
    </row>
    <row r="295" spans="1:7">
      <c r="A295" s="13" t="s">
        <v>183</v>
      </c>
      <c r="B295" s="20">
        <v>1815.95</v>
      </c>
      <c r="C295" s="20">
        <v>836.52</v>
      </c>
      <c r="D295" s="20">
        <v>1058.18</v>
      </c>
      <c r="E295" s="20">
        <v>1477.15</v>
      </c>
      <c r="F295" s="20">
        <v>2052.25</v>
      </c>
      <c r="G295" s="20">
        <v>3653.61</v>
      </c>
    </row>
    <row r="296" spans="1:7">
      <c r="A296" s="13" t="s">
        <v>184</v>
      </c>
      <c r="B296" s="14">
        <v>40.69</v>
      </c>
      <c r="C296" s="14">
        <v>46.13</v>
      </c>
      <c r="D296" s="14">
        <v>47.84</v>
      </c>
      <c r="E296" s="14">
        <v>86.81</v>
      </c>
      <c r="F296" s="14">
        <v>106.22</v>
      </c>
      <c r="G296" s="14">
        <v>125.12</v>
      </c>
    </row>
    <row r="297" spans="1:7">
      <c r="A297" s="13" t="s">
        <v>185</v>
      </c>
      <c r="B297" s="14">
        <v>2.2400000000000002</v>
      </c>
      <c r="C297" s="14">
        <v>5.51</v>
      </c>
      <c r="D297" s="14">
        <v>4.5199999999999996</v>
      </c>
      <c r="E297" s="14">
        <v>5.88</v>
      </c>
      <c r="F297" s="14">
        <v>5.18</v>
      </c>
      <c r="G297" s="14">
        <v>3.42</v>
      </c>
    </row>
    <row r="298" spans="1:7">
      <c r="A298" s="16" t="s">
        <v>274</v>
      </c>
      <c r="B298" s="12"/>
      <c r="C298" s="12"/>
      <c r="D298" s="12"/>
      <c r="E298" s="12"/>
      <c r="F298" s="12"/>
      <c r="G298" s="12"/>
    </row>
    <row r="299" spans="1:7">
      <c r="A299" s="13" t="s">
        <v>183</v>
      </c>
      <c r="B299" s="20">
        <v>406.16</v>
      </c>
      <c r="C299" s="20">
        <v>153.88</v>
      </c>
      <c r="D299" s="20">
        <v>222.34</v>
      </c>
      <c r="E299" s="20">
        <v>332.05</v>
      </c>
      <c r="F299" s="20">
        <v>444.63</v>
      </c>
      <c r="G299" s="20">
        <v>877.37</v>
      </c>
    </row>
    <row r="300" spans="1:7">
      <c r="A300" s="13" t="s">
        <v>184</v>
      </c>
      <c r="B300" s="14">
        <v>16.07</v>
      </c>
      <c r="C300" s="14">
        <v>17.84</v>
      </c>
      <c r="D300" s="14">
        <v>15.76</v>
      </c>
      <c r="E300" s="14">
        <v>27.8</v>
      </c>
      <c r="F300" s="14">
        <v>28.12</v>
      </c>
      <c r="G300" s="14">
        <v>51.37</v>
      </c>
    </row>
    <row r="301" spans="1:7">
      <c r="A301" s="13" t="s">
        <v>185</v>
      </c>
      <c r="B301" s="14">
        <v>3.96</v>
      </c>
      <c r="C301" s="14">
        <v>11.59</v>
      </c>
      <c r="D301" s="14">
        <v>7.09</v>
      </c>
      <c r="E301" s="14">
        <v>8.3699999999999992</v>
      </c>
      <c r="F301" s="14">
        <v>6.32</v>
      </c>
      <c r="G301" s="14">
        <v>5.85</v>
      </c>
    </row>
    <row r="302" spans="1:7">
      <c r="A302" s="18" t="s">
        <v>275</v>
      </c>
      <c r="B302" s="12"/>
      <c r="C302" s="12"/>
      <c r="D302" s="12"/>
      <c r="E302" s="12"/>
      <c r="F302" s="12"/>
      <c r="G302" s="12"/>
    </row>
    <row r="303" spans="1:7">
      <c r="A303" s="13" t="s">
        <v>183</v>
      </c>
      <c r="B303" s="20">
        <v>317.27999999999997</v>
      </c>
      <c r="C303" s="20">
        <v>111.22</v>
      </c>
      <c r="D303" s="20">
        <v>157.16</v>
      </c>
      <c r="E303" s="20">
        <v>255.77</v>
      </c>
      <c r="F303" s="20">
        <v>342.77</v>
      </c>
      <c r="G303" s="20">
        <v>719.08</v>
      </c>
    </row>
    <row r="304" spans="1:7">
      <c r="A304" s="13" t="s">
        <v>184</v>
      </c>
      <c r="B304" s="14">
        <v>15.29</v>
      </c>
      <c r="C304" s="14">
        <v>16.87</v>
      </c>
      <c r="D304" s="14">
        <v>15.59</v>
      </c>
      <c r="E304" s="14">
        <v>25.86</v>
      </c>
      <c r="F304" s="14">
        <v>25.46</v>
      </c>
      <c r="G304" s="14">
        <v>49.95</v>
      </c>
    </row>
    <row r="305" spans="1:7">
      <c r="A305" s="13" t="s">
        <v>185</v>
      </c>
      <c r="B305" s="14">
        <v>4.82</v>
      </c>
      <c r="C305" s="14">
        <v>15.17</v>
      </c>
      <c r="D305" s="14">
        <v>9.92</v>
      </c>
      <c r="E305" s="14">
        <v>10.11</v>
      </c>
      <c r="F305" s="14">
        <v>7.43</v>
      </c>
      <c r="G305" s="14">
        <v>6.95</v>
      </c>
    </row>
    <row r="306" spans="1:7">
      <c r="A306" s="18" t="s">
        <v>276</v>
      </c>
      <c r="B306" s="12"/>
      <c r="C306" s="12"/>
      <c r="D306" s="12"/>
      <c r="E306" s="12"/>
      <c r="F306" s="12"/>
      <c r="G306" s="12"/>
    </row>
    <row r="307" spans="1:7">
      <c r="A307" s="13" t="s">
        <v>183</v>
      </c>
      <c r="B307" s="20">
        <v>88.88</v>
      </c>
      <c r="C307" s="20">
        <v>42.66</v>
      </c>
      <c r="D307" s="20">
        <v>65.19</v>
      </c>
      <c r="E307" s="20">
        <v>76.28</v>
      </c>
      <c r="F307" s="20">
        <v>101.86</v>
      </c>
      <c r="G307" s="20">
        <v>158.28</v>
      </c>
    </row>
    <row r="308" spans="1:7">
      <c r="A308" s="13" t="s">
        <v>184</v>
      </c>
      <c r="B308" s="14">
        <v>3.25</v>
      </c>
      <c r="C308" s="14">
        <v>6.75</v>
      </c>
      <c r="D308" s="14">
        <v>3.88</v>
      </c>
      <c r="E308" s="14">
        <v>4.49</v>
      </c>
      <c r="F308" s="14">
        <v>8.8800000000000008</v>
      </c>
      <c r="G308" s="14">
        <v>10.69</v>
      </c>
    </row>
    <row r="309" spans="1:7">
      <c r="A309" s="13" t="s">
        <v>185</v>
      </c>
      <c r="B309" s="14">
        <v>3.65</v>
      </c>
      <c r="C309" s="14">
        <v>15.82</v>
      </c>
      <c r="D309" s="14">
        <v>5.95</v>
      </c>
      <c r="E309" s="14">
        <v>5.89</v>
      </c>
      <c r="F309" s="14">
        <v>8.7200000000000006</v>
      </c>
      <c r="G309" s="14">
        <v>6.75</v>
      </c>
    </row>
    <row r="310" spans="1:7">
      <c r="A310" s="16" t="s">
        <v>277</v>
      </c>
      <c r="B310" s="12"/>
      <c r="C310" s="12"/>
      <c r="D310" s="12"/>
      <c r="E310" s="12"/>
      <c r="F310" s="12"/>
      <c r="G310" s="12"/>
    </row>
    <row r="311" spans="1:7">
      <c r="A311" s="13" t="s">
        <v>183</v>
      </c>
      <c r="B311" s="20">
        <v>738.6</v>
      </c>
      <c r="C311" s="20">
        <v>336.49</v>
      </c>
      <c r="D311" s="20">
        <v>407</v>
      </c>
      <c r="E311" s="20">
        <v>592.58000000000004</v>
      </c>
      <c r="F311" s="20">
        <v>890.39</v>
      </c>
      <c r="G311" s="20">
        <v>1465.79</v>
      </c>
    </row>
    <row r="312" spans="1:7">
      <c r="A312" s="13" t="s">
        <v>184</v>
      </c>
      <c r="B312" s="14">
        <v>24.28</v>
      </c>
      <c r="C312" s="14">
        <v>20.59</v>
      </c>
      <c r="D312" s="14">
        <v>25.85</v>
      </c>
      <c r="E312" s="14">
        <v>46.77</v>
      </c>
      <c r="F312" s="14">
        <v>80.53</v>
      </c>
      <c r="G312" s="14">
        <v>75.510000000000005</v>
      </c>
    </row>
    <row r="313" spans="1:7">
      <c r="A313" s="13" t="s">
        <v>185</v>
      </c>
      <c r="B313" s="14">
        <v>3.29</v>
      </c>
      <c r="C313" s="14">
        <v>6.12</v>
      </c>
      <c r="D313" s="14">
        <v>6.35</v>
      </c>
      <c r="E313" s="14">
        <v>7.89</v>
      </c>
      <c r="F313" s="14">
        <v>9.0399999999999991</v>
      </c>
      <c r="G313" s="14">
        <v>5.15</v>
      </c>
    </row>
    <row r="314" spans="1:7">
      <c r="A314" s="18" t="s">
        <v>278</v>
      </c>
      <c r="B314" s="12"/>
      <c r="C314" s="12"/>
      <c r="D314" s="12"/>
      <c r="E314" s="12"/>
      <c r="F314" s="12"/>
      <c r="G314" s="12"/>
    </row>
    <row r="315" spans="1:7">
      <c r="A315" s="13" t="s">
        <v>183</v>
      </c>
      <c r="B315" s="20">
        <v>631.01</v>
      </c>
      <c r="C315" s="20">
        <v>296.5</v>
      </c>
      <c r="D315" s="20">
        <v>341.59</v>
      </c>
      <c r="E315" s="20">
        <v>508.55</v>
      </c>
      <c r="F315" s="20">
        <v>753.24</v>
      </c>
      <c r="G315" s="20">
        <v>1254.54</v>
      </c>
    </row>
    <row r="316" spans="1:7">
      <c r="A316" s="13" t="s">
        <v>184</v>
      </c>
      <c r="B316" s="14">
        <v>24.16</v>
      </c>
      <c r="C316" s="14">
        <v>19.79</v>
      </c>
      <c r="D316" s="14">
        <v>25.41</v>
      </c>
      <c r="E316" s="14">
        <v>45.52</v>
      </c>
      <c r="F316" s="14">
        <v>79.22</v>
      </c>
      <c r="G316" s="14">
        <v>75.260000000000005</v>
      </c>
    </row>
    <row r="317" spans="1:7">
      <c r="A317" s="13" t="s">
        <v>185</v>
      </c>
      <c r="B317" s="14">
        <v>3.83</v>
      </c>
      <c r="C317" s="14">
        <v>6.67</v>
      </c>
      <c r="D317" s="14">
        <v>7.44</v>
      </c>
      <c r="E317" s="14">
        <v>8.9499999999999993</v>
      </c>
      <c r="F317" s="14">
        <v>10.52</v>
      </c>
      <c r="G317" s="14">
        <v>6</v>
      </c>
    </row>
    <row r="318" spans="1:7">
      <c r="A318" s="18" t="s">
        <v>279</v>
      </c>
      <c r="B318" s="12"/>
      <c r="C318" s="12"/>
      <c r="D318" s="12"/>
      <c r="E318" s="12"/>
      <c r="F318" s="12"/>
      <c r="G318" s="12"/>
    </row>
    <row r="319" spans="1:7">
      <c r="A319" s="13" t="s">
        <v>183</v>
      </c>
      <c r="B319" s="20">
        <v>107.6</v>
      </c>
      <c r="C319" s="20">
        <v>39.99</v>
      </c>
      <c r="D319" s="20">
        <v>65.42</v>
      </c>
      <c r="E319" s="20">
        <v>84.03</v>
      </c>
      <c r="F319" s="20">
        <v>137.15</v>
      </c>
      <c r="G319" s="20">
        <v>211.25</v>
      </c>
    </row>
    <row r="320" spans="1:7">
      <c r="A320" s="13" t="s">
        <v>184</v>
      </c>
      <c r="B320" s="14">
        <v>4</v>
      </c>
      <c r="C320" s="14">
        <v>5.66</v>
      </c>
      <c r="D320" s="14">
        <v>5.79</v>
      </c>
      <c r="E320" s="14">
        <v>5.27</v>
      </c>
      <c r="F320" s="14">
        <v>11.31</v>
      </c>
      <c r="G320" s="14">
        <v>15.34</v>
      </c>
    </row>
    <row r="321" spans="1:7">
      <c r="A321" s="13" t="s">
        <v>185</v>
      </c>
      <c r="B321" s="14">
        <v>3.72</v>
      </c>
      <c r="C321" s="14">
        <v>14.14</v>
      </c>
      <c r="D321" s="14">
        <v>8.85</v>
      </c>
      <c r="E321" s="14">
        <v>6.27</v>
      </c>
      <c r="F321" s="14">
        <v>8.24</v>
      </c>
      <c r="G321" s="14">
        <v>7.26</v>
      </c>
    </row>
    <row r="322" spans="1:7">
      <c r="A322" s="16" t="s">
        <v>280</v>
      </c>
      <c r="B322" s="12"/>
      <c r="C322" s="12"/>
      <c r="D322" s="12"/>
      <c r="E322" s="12"/>
      <c r="F322" s="12"/>
      <c r="G322" s="12"/>
    </row>
    <row r="323" spans="1:7">
      <c r="A323" s="13" t="s">
        <v>183</v>
      </c>
      <c r="B323" s="20">
        <v>78.510000000000005</v>
      </c>
      <c r="C323" s="20">
        <v>46.52</v>
      </c>
      <c r="D323" s="20">
        <v>58.93</v>
      </c>
      <c r="E323" s="20">
        <v>64.87</v>
      </c>
      <c r="F323" s="20">
        <v>91.6</v>
      </c>
      <c r="G323" s="20">
        <v>130.57</v>
      </c>
    </row>
    <row r="324" spans="1:7">
      <c r="A324" s="13" t="s">
        <v>184</v>
      </c>
      <c r="B324" s="14">
        <v>2.9</v>
      </c>
      <c r="C324" s="14">
        <v>6.82</v>
      </c>
      <c r="D324" s="14">
        <v>4.47</v>
      </c>
      <c r="E324" s="14">
        <v>5.56</v>
      </c>
      <c r="F324" s="14">
        <v>6.81</v>
      </c>
      <c r="G324" s="14">
        <v>8.09</v>
      </c>
    </row>
    <row r="325" spans="1:7">
      <c r="A325" s="13" t="s">
        <v>185</v>
      </c>
      <c r="B325" s="14">
        <v>3.69</v>
      </c>
      <c r="C325" s="14">
        <v>14.66</v>
      </c>
      <c r="D325" s="14">
        <v>7.59</v>
      </c>
      <c r="E325" s="14">
        <v>8.56</v>
      </c>
      <c r="F325" s="14">
        <v>7.44</v>
      </c>
      <c r="G325" s="14">
        <v>6.2</v>
      </c>
    </row>
    <row r="326" spans="1:7">
      <c r="A326" s="16" t="s">
        <v>281</v>
      </c>
      <c r="B326" s="12"/>
      <c r="C326" s="12"/>
      <c r="D326" s="12"/>
      <c r="E326" s="12"/>
      <c r="F326" s="12"/>
      <c r="G326" s="12"/>
    </row>
    <row r="327" spans="1:7">
      <c r="A327" s="13" t="s">
        <v>183</v>
      </c>
      <c r="B327" s="20">
        <v>328.74</v>
      </c>
      <c r="C327" s="20">
        <v>195.42</v>
      </c>
      <c r="D327" s="20">
        <v>237.31</v>
      </c>
      <c r="E327" s="20">
        <v>291.87</v>
      </c>
      <c r="F327" s="20">
        <v>360.58</v>
      </c>
      <c r="G327" s="20">
        <v>558.32000000000005</v>
      </c>
    </row>
    <row r="328" spans="1:7">
      <c r="A328" s="13" t="s">
        <v>184</v>
      </c>
      <c r="B328" s="14">
        <v>14.78</v>
      </c>
      <c r="C328" s="14">
        <v>18.21</v>
      </c>
      <c r="D328" s="14">
        <v>26.48</v>
      </c>
      <c r="E328" s="14">
        <v>26.7</v>
      </c>
      <c r="F328" s="14">
        <v>34.74</v>
      </c>
      <c r="G328" s="14">
        <v>35.07</v>
      </c>
    </row>
    <row r="329" spans="1:7">
      <c r="A329" s="13" t="s">
        <v>185</v>
      </c>
      <c r="B329" s="14">
        <v>4.5</v>
      </c>
      <c r="C329" s="14">
        <v>9.32</v>
      </c>
      <c r="D329" s="14">
        <v>11.16</v>
      </c>
      <c r="E329" s="14">
        <v>9.15</v>
      </c>
      <c r="F329" s="14">
        <v>9.6300000000000008</v>
      </c>
      <c r="G329" s="14">
        <v>6.28</v>
      </c>
    </row>
    <row r="330" spans="1:7">
      <c r="A330" s="16" t="s">
        <v>282</v>
      </c>
      <c r="B330" s="12"/>
      <c r="C330" s="12"/>
      <c r="D330" s="12"/>
      <c r="E330" s="12"/>
      <c r="F330" s="12"/>
      <c r="G330" s="12"/>
    </row>
    <row r="331" spans="1:7">
      <c r="A331" s="13" t="s">
        <v>183</v>
      </c>
      <c r="B331" s="20">
        <v>263.94</v>
      </c>
      <c r="C331" s="20">
        <v>104.21</v>
      </c>
      <c r="D331" s="20">
        <v>132.59</v>
      </c>
      <c r="E331" s="20">
        <v>195.78</v>
      </c>
      <c r="F331" s="20">
        <v>265.05</v>
      </c>
      <c r="G331" s="20">
        <v>621.55999999999995</v>
      </c>
    </row>
    <row r="332" spans="1:7">
      <c r="A332" s="13" t="s">
        <v>184</v>
      </c>
      <c r="B332" s="14">
        <v>11.72</v>
      </c>
      <c r="C332" s="14">
        <v>8.9600000000000009</v>
      </c>
      <c r="D332" s="14">
        <v>7.2</v>
      </c>
      <c r="E332" s="14">
        <v>19.41</v>
      </c>
      <c r="F332" s="14">
        <v>16.100000000000001</v>
      </c>
      <c r="G332" s="14">
        <v>39.9</v>
      </c>
    </row>
    <row r="333" spans="1:7">
      <c r="A333" s="13" t="s">
        <v>185</v>
      </c>
      <c r="B333" s="14">
        <v>4.4400000000000004</v>
      </c>
      <c r="C333" s="14">
        <v>8.6</v>
      </c>
      <c r="D333" s="14">
        <v>5.43</v>
      </c>
      <c r="E333" s="14">
        <v>9.91</v>
      </c>
      <c r="F333" s="14">
        <v>6.08</v>
      </c>
      <c r="G333" s="14">
        <v>6.42</v>
      </c>
    </row>
    <row r="334" spans="1:7">
      <c r="A334" s="13"/>
      <c r="B334" s="14"/>
      <c r="C334" s="14"/>
      <c r="D334" s="14"/>
      <c r="E334" s="14"/>
      <c r="F334" s="14"/>
      <c r="G334" s="14"/>
    </row>
    <row r="335" spans="1:7">
      <c r="A335" s="11" t="s">
        <v>283</v>
      </c>
      <c r="B335" s="12"/>
      <c r="C335" s="12"/>
      <c r="D335" s="12"/>
      <c r="E335" s="12"/>
      <c r="F335" s="12"/>
      <c r="G335" s="12"/>
    </row>
    <row r="336" spans="1:7">
      <c r="A336" s="13" t="s">
        <v>183</v>
      </c>
      <c r="B336" s="20">
        <v>7801.38</v>
      </c>
      <c r="C336" s="20">
        <v>2628.61</v>
      </c>
      <c r="D336" s="20">
        <v>5004.6400000000003</v>
      </c>
      <c r="E336" s="20">
        <v>6827.04</v>
      </c>
      <c r="F336" s="20">
        <v>9953.99</v>
      </c>
      <c r="G336" s="20">
        <v>14579.8</v>
      </c>
    </row>
    <row r="337" spans="1:7">
      <c r="A337" s="13" t="s">
        <v>184</v>
      </c>
      <c r="B337" s="14">
        <v>149.80000000000001</v>
      </c>
      <c r="C337" s="14">
        <v>177.9</v>
      </c>
      <c r="D337" s="14">
        <v>160.19</v>
      </c>
      <c r="E337" s="14">
        <v>236.94</v>
      </c>
      <c r="F337" s="14">
        <v>259.14</v>
      </c>
      <c r="G337" s="14">
        <v>443.04</v>
      </c>
    </row>
    <row r="338" spans="1:7">
      <c r="A338" s="13" t="s">
        <v>185</v>
      </c>
      <c r="B338" s="14">
        <v>1.92</v>
      </c>
      <c r="C338" s="14">
        <v>6.77</v>
      </c>
      <c r="D338" s="14">
        <v>3.2</v>
      </c>
      <c r="E338" s="14">
        <v>3.47</v>
      </c>
      <c r="F338" s="14">
        <v>2.6</v>
      </c>
      <c r="G338" s="14">
        <v>3.04</v>
      </c>
    </row>
    <row r="339" spans="1:7">
      <c r="A339" s="16" t="s">
        <v>284</v>
      </c>
      <c r="B339" s="12"/>
      <c r="C339" s="12"/>
      <c r="D339" s="12"/>
      <c r="E339" s="12"/>
      <c r="F339" s="12"/>
      <c r="G339" s="12"/>
    </row>
    <row r="340" spans="1:7">
      <c r="A340" s="13" t="s">
        <v>183</v>
      </c>
      <c r="B340" s="20">
        <v>3397.07</v>
      </c>
      <c r="C340" s="20">
        <v>951.36</v>
      </c>
      <c r="D340" s="20">
        <v>2130.12</v>
      </c>
      <c r="E340" s="20">
        <v>2796.74</v>
      </c>
      <c r="F340" s="20">
        <v>4546.08</v>
      </c>
      <c r="G340" s="20">
        <v>6554.97</v>
      </c>
    </row>
    <row r="341" spans="1:7">
      <c r="A341" s="13" t="s">
        <v>184</v>
      </c>
      <c r="B341" s="14">
        <v>126.08</v>
      </c>
      <c r="C341" s="14">
        <v>153.77000000000001</v>
      </c>
      <c r="D341" s="14">
        <v>134.55000000000001</v>
      </c>
      <c r="E341" s="14">
        <v>227.37</v>
      </c>
      <c r="F341" s="14">
        <v>240.39</v>
      </c>
      <c r="G341" s="14">
        <v>402.16</v>
      </c>
    </row>
    <row r="342" spans="1:7">
      <c r="A342" s="13" t="s">
        <v>185</v>
      </c>
      <c r="B342" s="14">
        <v>3.71</v>
      </c>
      <c r="C342" s="14">
        <v>16.16</v>
      </c>
      <c r="D342" s="14">
        <v>6.32</v>
      </c>
      <c r="E342" s="14">
        <v>8.1300000000000008</v>
      </c>
      <c r="F342" s="14">
        <v>5.29</v>
      </c>
      <c r="G342" s="14">
        <v>6.14</v>
      </c>
    </row>
    <row r="343" spans="1:7">
      <c r="A343" s="18" t="s">
        <v>285</v>
      </c>
      <c r="B343" s="12"/>
      <c r="C343" s="12"/>
      <c r="D343" s="12"/>
      <c r="E343" s="12"/>
      <c r="F343" s="12"/>
      <c r="G343" s="12"/>
    </row>
    <row r="344" spans="1:7">
      <c r="A344" s="13" t="s">
        <v>183</v>
      </c>
      <c r="B344" s="20">
        <v>1748.38</v>
      </c>
      <c r="C344" s="20">
        <v>377.56</v>
      </c>
      <c r="D344" s="20">
        <v>836.23</v>
      </c>
      <c r="E344" s="20">
        <v>1409.89</v>
      </c>
      <c r="F344" s="20">
        <v>2278.04</v>
      </c>
      <c r="G344" s="20">
        <v>3836.6</v>
      </c>
    </row>
    <row r="345" spans="1:7">
      <c r="A345" s="13" t="s">
        <v>184</v>
      </c>
      <c r="B345" s="14">
        <v>95.36</v>
      </c>
      <c r="C345" s="14">
        <v>113.93</v>
      </c>
      <c r="D345" s="14">
        <v>120.15</v>
      </c>
      <c r="E345" s="14">
        <v>173.92</v>
      </c>
      <c r="F345" s="14">
        <v>176.76</v>
      </c>
      <c r="G345" s="14">
        <v>333.41</v>
      </c>
    </row>
    <row r="346" spans="1:7">
      <c r="A346" s="13" t="s">
        <v>185</v>
      </c>
      <c r="B346" s="14">
        <v>5.45</v>
      </c>
      <c r="C346" s="14">
        <v>30.18</v>
      </c>
      <c r="D346" s="14">
        <v>14.37</v>
      </c>
      <c r="E346" s="14">
        <v>12.34</v>
      </c>
      <c r="F346" s="14">
        <v>7.76</v>
      </c>
      <c r="G346" s="14">
        <v>8.69</v>
      </c>
    </row>
    <row r="347" spans="1:7">
      <c r="A347" s="18" t="s">
        <v>286</v>
      </c>
      <c r="B347" s="12"/>
      <c r="C347" s="12"/>
      <c r="D347" s="12"/>
      <c r="E347" s="12"/>
      <c r="F347" s="12"/>
      <c r="G347" s="12"/>
    </row>
    <row r="348" spans="1:7">
      <c r="A348" s="13" t="s">
        <v>183</v>
      </c>
      <c r="B348" s="20">
        <v>1582.25</v>
      </c>
      <c r="C348" s="20">
        <v>569.29999999999995</v>
      </c>
      <c r="D348" s="20">
        <v>1281.6300000000001</v>
      </c>
      <c r="E348" s="20">
        <v>1343.75</v>
      </c>
      <c r="F348" s="20">
        <v>2109.15</v>
      </c>
      <c r="G348" s="20">
        <v>2605.0100000000002</v>
      </c>
    </row>
    <row r="349" spans="1:7">
      <c r="A349" s="13" t="s">
        <v>184</v>
      </c>
      <c r="B349" s="14">
        <v>63.35</v>
      </c>
      <c r="C349" s="14">
        <v>89.57</v>
      </c>
      <c r="D349" s="14">
        <v>114.81</v>
      </c>
      <c r="E349" s="14">
        <v>115.23</v>
      </c>
      <c r="F349" s="14">
        <v>142.62</v>
      </c>
      <c r="G349" s="14">
        <v>168.24</v>
      </c>
    </row>
    <row r="350" spans="1:7">
      <c r="A350" s="13" t="s">
        <v>185</v>
      </c>
      <c r="B350" s="14">
        <v>4</v>
      </c>
      <c r="C350" s="14">
        <v>15.73</v>
      </c>
      <c r="D350" s="14">
        <v>8.9600000000000009</v>
      </c>
      <c r="E350" s="14">
        <v>8.58</v>
      </c>
      <c r="F350" s="14">
        <v>6.76</v>
      </c>
      <c r="G350" s="14">
        <v>6.46</v>
      </c>
    </row>
    <row r="351" spans="1:7">
      <c r="A351" s="18" t="s">
        <v>287</v>
      </c>
      <c r="B351" s="12"/>
      <c r="C351" s="12"/>
      <c r="D351" s="12"/>
      <c r="E351" s="12"/>
      <c r="F351" s="12"/>
      <c r="G351" s="12"/>
    </row>
    <row r="352" spans="1:7">
      <c r="A352" s="13" t="s">
        <v>183</v>
      </c>
      <c r="B352" s="20">
        <v>66.45</v>
      </c>
      <c r="C352" s="20">
        <v>4.49</v>
      </c>
      <c r="D352" s="20">
        <v>12.27</v>
      </c>
      <c r="E352" s="20">
        <v>43.09</v>
      </c>
      <c r="F352" s="20">
        <v>158.88999999999999</v>
      </c>
      <c r="G352" s="20">
        <v>113.35</v>
      </c>
    </row>
    <row r="353" spans="1:7">
      <c r="A353" s="13" t="s">
        <v>184</v>
      </c>
      <c r="B353" s="14">
        <v>11.89</v>
      </c>
      <c r="C353" s="14">
        <v>3.95</v>
      </c>
      <c r="D353" s="14">
        <v>9.17</v>
      </c>
      <c r="E353" s="14">
        <v>19.78</v>
      </c>
      <c r="F353" s="14">
        <v>37.97</v>
      </c>
      <c r="G353" s="14">
        <v>34.450000000000003</v>
      </c>
    </row>
    <row r="354" spans="1:7">
      <c r="A354" s="13" t="s">
        <v>185</v>
      </c>
      <c r="B354" s="14">
        <v>17.899999999999999</v>
      </c>
      <c r="C354" s="14">
        <v>87.93</v>
      </c>
      <c r="D354" s="14">
        <v>74.77</v>
      </c>
      <c r="E354" s="14">
        <v>45.91</v>
      </c>
      <c r="F354" s="14">
        <v>23.9</v>
      </c>
      <c r="G354" s="14">
        <v>30.39</v>
      </c>
    </row>
    <row r="355" spans="1:7">
      <c r="A355" s="16" t="s">
        <v>288</v>
      </c>
      <c r="B355" s="12"/>
      <c r="C355" s="12"/>
      <c r="D355" s="12"/>
      <c r="E355" s="12"/>
      <c r="F355" s="12"/>
      <c r="G355" s="12"/>
    </row>
    <row r="356" spans="1:7">
      <c r="A356" s="13" t="s">
        <v>183</v>
      </c>
      <c r="B356" s="20">
        <v>1597.56</v>
      </c>
      <c r="C356" s="20">
        <v>730.41</v>
      </c>
      <c r="D356" s="20">
        <v>1157.3499999999999</v>
      </c>
      <c r="E356" s="20">
        <v>1578.58</v>
      </c>
      <c r="F356" s="20">
        <v>2019.91</v>
      </c>
      <c r="G356" s="20">
        <v>2499.61</v>
      </c>
    </row>
    <row r="357" spans="1:7">
      <c r="A357" s="13" t="s">
        <v>184</v>
      </c>
      <c r="B357" s="14">
        <v>14.05</v>
      </c>
      <c r="C357" s="14">
        <v>17.45</v>
      </c>
      <c r="D357" s="14">
        <v>17.77</v>
      </c>
      <c r="E357" s="14">
        <v>20.66</v>
      </c>
      <c r="F357" s="14">
        <v>21.72</v>
      </c>
      <c r="G357" s="14">
        <v>30.89</v>
      </c>
    </row>
    <row r="358" spans="1:7">
      <c r="A358" s="13" t="s">
        <v>185</v>
      </c>
      <c r="B358" s="14">
        <v>0.88</v>
      </c>
      <c r="C358" s="14">
        <v>2.39</v>
      </c>
      <c r="D358" s="14">
        <v>1.54</v>
      </c>
      <c r="E358" s="14">
        <v>1.31</v>
      </c>
      <c r="F358" s="14">
        <v>1.08</v>
      </c>
      <c r="G358" s="14">
        <v>1.24</v>
      </c>
    </row>
    <row r="359" spans="1:7">
      <c r="A359" s="16" t="s">
        <v>289</v>
      </c>
      <c r="B359" s="12"/>
      <c r="C359" s="12"/>
      <c r="D359" s="12"/>
      <c r="E359" s="12"/>
      <c r="F359" s="12"/>
      <c r="G359" s="12"/>
    </row>
    <row r="360" spans="1:7">
      <c r="A360" s="13" t="s">
        <v>183</v>
      </c>
      <c r="B360" s="20">
        <v>2365.41</v>
      </c>
      <c r="C360" s="20">
        <v>821.09</v>
      </c>
      <c r="D360" s="20">
        <v>1499.05</v>
      </c>
      <c r="E360" s="20">
        <v>2180.4899999999998</v>
      </c>
      <c r="F360" s="20">
        <v>2950.86</v>
      </c>
      <c r="G360" s="20">
        <v>4371.8100000000004</v>
      </c>
    </row>
    <row r="361" spans="1:7">
      <c r="A361" s="13" t="s">
        <v>184</v>
      </c>
      <c r="B361" s="14">
        <v>28.09</v>
      </c>
      <c r="C361" s="14">
        <v>42.28</v>
      </c>
      <c r="D361" s="14">
        <v>37.94</v>
      </c>
      <c r="E361" s="14">
        <v>35.270000000000003</v>
      </c>
      <c r="F361" s="14">
        <v>56.28</v>
      </c>
      <c r="G361" s="14">
        <v>71.91</v>
      </c>
    </row>
    <row r="362" spans="1:7">
      <c r="A362" s="13" t="s">
        <v>185</v>
      </c>
      <c r="B362" s="14">
        <v>1.19</v>
      </c>
      <c r="C362" s="14">
        <v>5.15</v>
      </c>
      <c r="D362" s="14">
        <v>2.5299999999999998</v>
      </c>
      <c r="E362" s="14">
        <v>1.62</v>
      </c>
      <c r="F362" s="14">
        <v>1.91</v>
      </c>
      <c r="G362" s="14">
        <v>1.64</v>
      </c>
    </row>
    <row r="363" spans="1:7">
      <c r="A363" s="18" t="s">
        <v>290</v>
      </c>
      <c r="B363" s="12"/>
      <c r="C363" s="12"/>
      <c r="D363" s="12"/>
      <c r="E363" s="12"/>
      <c r="F363" s="12"/>
      <c r="G363" s="12"/>
    </row>
    <row r="364" spans="1:7">
      <c r="A364" s="13" t="s">
        <v>183</v>
      </c>
      <c r="B364" s="20">
        <v>323.41000000000003</v>
      </c>
      <c r="C364" s="20">
        <v>62.22</v>
      </c>
      <c r="D364" s="20">
        <v>165.83</v>
      </c>
      <c r="E364" s="20">
        <v>316.54000000000002</v>
      </c>
      <c r="F364" s="20">
        <v>487.87</v>
      </c>
      <c r="G364" s="20">
        <v>584.02</v>
      </c>
    </row>
    <row r="365" spans="1:7">
      <c r="A365" s="13" t="s">
        <v>184</v>
      </c>
      <c r="B365" s="14">
        <v>6.67</v>
      </c>
      <c r="C365" s="14">
        <v>5.81</v>
      </c>
      <c r="D365" s="14">
        <v>6.95</v>
      </c>
      <c r="E365" s="14">
        <v>10.93</v>
      </c>
      <c r="F365" s="14">
        <v>16.04</v>
      </c>
      <c r="G365" s="14">
        <v>19.86</v>
      </c>
    </row>
    <row r="366" spans="1:7">
      <c r="A366" s="13" t="s">
        <v>185</v>
      </c>
      <c r="B366" s="14">
        <v>2.06</v>
      </c>
      <c r="C366" s="14">
        <v>9.34</v>
      </c>
      <c r="D366" s="14">
        <v>4.1900000000000004</v>
      </c>
      <c r="E366" s="14">
        <v>3.45</v>
      </c>
      <c r="F366" s="14">
        <v>3.29</v>
      </c>
      <c r="G366" s="14">
        <v>3.4</v>
      </c>
    </row>
    <row r="367" spans="1:7">
      <c r="A367" s="18" t="s">
        <v>291</v>
      </c>
      <c r="B367" s="12"/>
      <c r="C367" s="12"/>
      <c r="D367" s="12"/>
      <c r="E367" s="12"/>
      <c r="F367" s="12"/>
      <c r="G367" s="12"/>
    </row>
    <row r="368" spans="1:7">
      <c r="A368" s="13" t="s">
        <v>183</v>
      </c>
      <c r="B368" s="20">
        <v>651.66</v>
      </c>
      <c r="C368" s="20">
        <v>281.99</v>
      </c>
      <c r="D368" s="20">
        <v>438.5</v>
      </c>
      <c r="E368" s="20">
        <v>593.46</v>
      </c>
      <c r="F368" s="20">
        <v>770.74</v>
      </c>
      <c r="G368" s="20">
        <v>1172.7</v>
      </c>
    </row>
    <row r="369" spans="1:7">
      <c r="A369" s="13" t="s">
        <v>184</v>
      </c>
      <c r="B369" s="14">
        <v>10.67</v>
      </c>
      <c r="C369" s="14">
        <v>30.62</v>
      </c>
      <c r="D369" s="14">
        <v>20.73</v>
      </c>
      <c r="E369" s="14">
        <v>18.760000000000002</v>
      </c>
      <c r="F369" s="14">
        <v>20.309999999999999</v>
      </c>
      <c r="G369" s="14">
        <v>41.76</v>
      </c>
    </row>
    <row r="370" spans="1:7">
      <c r="A370" s="13" t="s">
        <v>185</v>
      </c>
      <c r="B370" s="14">
        <v>1.64</v>
      </c>
      <c r="C370" s="14">
        <v>10.86</v>
      </c>
      <c r="D370" s="14">
        <v>4.7300000000000004</v>
      </c>
      <c r="E370" s="14">
        <v>3.16</v>
      </c>
      <c r="F370" s="14">
        <v>2.64</v>
      </c>
      <c r="G370" s="14">
        <v>3.56</v>
      </c>
    </row>
    <row r="371" spans="1:7">
      <c r="A371" s="18" t="s">
        <v>292</v>
      </c>
      <c r="B371" s="12"/>
      <c r="C371" s="12"/>
      <c r="D371" s="12"/>
      <c r="E371" s="12"/>
      <c r="F371" s="12"/>
      <c r="G371" s="12"/>
    </row>
    <row r="372" spans="1:7">
      <c r="A372" s="13" t="s">
        <v>183</v>
      </c>
      <c r="B372" s="20">
        <v>964.37</v>
      </c>
      <c r="C372" s="20">
        <v>365.38</v>
      </c>
      <c r="D372" s="20">
        <v>702.75</v>
      </c>
      <c r="E372" s="20">
        <v>963.52</v>
      </c>
      <c r="F372" s="20">
        <v>1194.1600000000001</v>
      </c>
      <c r="G372" s="20">
        <v>1594.71</v>
      </c>
    </row>
    <row r="373" spans="1:7">
      <c r="A373" s="13" t="s">
        <v>184</v>
      </c>
      <c r="B373" s="14">
        <v>14.14</v>
      </c>
      <c r="C373" s="14">
        <v>15.18</v>
      </c>
      <c r="D373" s="14">
        <v>14.84</v>
      </c>
      <c r="E373" s="14">
        <v>19.16</v>
      </c>
      <c r="F373" s="14">
        <v>28.04</v>
      </c>
      <c r="G373" s="14">
        <v>34.97</v>
      </c>
    </row>
    <row r="374" spans="1:7">
      <c r="A374" s="13" t="s">
        <v>185</v>
      </c>
      <c r="B374" s="14">
        <v>1.47</v>
      </c>
      <c r="C374" s="14">
        <v>4.1500000000000004</v>
      </c>
      <c r="D374" s="14">
        <v>2.11</v>
      </c>
      <c r="E374" s="14">
        <v>1.99</v>
      </c>
      <c r="F374" s="14">
        <v>2.35</v>
      </c>
      <c r="G374" s="14">
        <v>2.19</v>
      </c>
    </row>
    <row r="375" spans="1:7">
      <c r="A375" s="13"/>
      <c r="B375" s="14"/>
      <c r="C375" s="14"/>
      <c r="D375" s="14"/>
      <c r="E375" s="14"/>
      <c r="F375" s="14"/>
      <c r="G375" s="14"/>
    </row>
    <row r="376" spans="1:7">
      <c r="A376" s="18" t="s">
        <v>293</v>
      </c>
      <c r="B376" s="12"/>
      <c r="C376" s="12"/>
      <c r="D376" s="12"/>
      <c r="E376" s="12"/>
      <c r="F376" s="12"/>
      <c r="G376" s="12"/>
    </row>
    <row r="377" spans="1:7">
      <c r="A377" s="13" t="s">
        <v>183</v>
      </c>
      <c r="B377" s="20">
        <v>425.96</v>
      </c>
      <c r="C377" s="20">
        <v>111.5</v>
      </c>
      <c r="D377" s="20">
        <v>191.97</v>
      </c>
      <c r="E377" s="20">
        <v>306.97000000000003</v>
      </c>
      <c r="F377" s="20">
        <v>498.09</v>
      </c>
      <c r="G377" s="20">
        <v>1020.38</v>
      </c>
    </row>
    <row r="378" spans="1:7">
      <c r="A378" s="13" t="s">
        <v>184</v>
      </c>
      <c r="B378" s="14">
        <v>10.78</v>
      </c>
      <c r="C378" s="14">
        <v>11.12</v>
      </c>
      <c r="D378" s="14">
        <v>14.36</v>
      </c>
      <c r="E378" s="14">
        <v>13.71</v>
      </c>
      <c r="F378" s="14">
        <v>30.69</v>
      </c>
      <c r="G378" s="14">
        <v>47.61</v>
      </c>
    </row>
    <row r="379" spans="1:7">
      <c r="A379" s="13" t="s">
        <v>185</v>
      </c>
      <c r="B379" s="14">
        <v>2.5299999999999998</v>
      </c>
      <c r="C379" s="14">
        <v>9.9700000000000006</v>
      </c>
      <c r="D379" s="14">
        <v>7.48</v>
      </c>
      <c r="E379" s="14">
        <v>4.47</v>
      </c>
      <c r="F379" s="14">
        <v>6.16</v>
      </c>
      <c r="G379" s="14">
        <v>4.67</v>
      </c>
    </row>
    <row r="380" spans="1:7">
      <c r="A380" s="16" t="s">
        <v>294</v>
      </c>
      <c r="B380" s="12"/>
      <c r="C380" s="12"/>
      <c r="D380" s="12"/>
      <c r="E380" s="12"/>
      <c r="F380" s="12"/>
      <c r="G380" s="12"/>
    </row>
    <row r="381" spans="1:7">
      <c r="A381" s="13" t="s">
        <v>183</v>
      </c>
      <c r="B381" s="20">
        <v>441.33</v>
      </c>
      <c r="C381" s="20">
        <v>125.76</v>
      </c>
      <c r="D381" s="20">
        <v>218.12</v>
      </c>
      <c r="E381" s="20">
        <v>271.23</v>
      </c>
      <c r="F381" s="20">
        <v>437.14</v>
      </c>
      <c r="G381" s="20">
        <v>1153.42</v>
      </c>
    </row>
    <row r="382" spans="1:7">
      <c r="A382" s="13" t="s">
        <v>184</v>
      </c>
      <c r="B382" s="14">
        <v>14.49</v>
      </c>
      <c r="C382" s="14">
        <v>9.82</v>
      </c>
      <c r="D382" s="14">
        <v>20.68</v>
      </c>
      <c r="E382" s="14">
        <v>14.5</v>
      </c>
      <c r="F382" s="14">
        <v>22.67</v>
      </c>
      <c r="G382" s="14">
        <v>54.85</v>
      </c>
    </row>
    <row r="383" spans="1:7">
      <c r="A383" s="13" t="s">
        <v>185</v>
      </c>
      <c r="B383" s="14">
        <v>3.28</v>
      </c>
      <c r="C383" s="14">
        <v>7.81</v>
      </c>
      <c r="D383" s="14">
        <v>9.48</v>
      </c>
      <c r="E383" s="14">
        <v>5.35</v>
      </c>
      <c r="F383" s="14">
        <v>5.19</v>
      </c>
      <c r="G383" s="14">
        <v>4.76</v>
      </c>
    </row>
    <row r="384" spans="1:7">
      <c r="A384" s="13"/>
      <c r="B384" s="14"/>
      <c r="C384" s="14"/>
      <c r="D384" s="14"/>
      <c r="E384" s="14"/>
      <c r="F384" s="14"/>
      <c r="G384" s="14"/>
    </row>
    <row r="385" spans="1:7">
      <c r="A385" s="11" t="s">
        <v>295</v>
      </c>
      <c r="B385" s="12"/>
      <c r="C385" s="12"/>
      <c r="D385" s="12"/>
      <c r="E385" s="12"/>
      <c r="F385" s="12"/>
      <c r="G385" s="12"/>
    </row>
    <row r="386" spans="1:7">
      <c r="A386" s="13" t="s">
        <v>183</v>
      </c>
      <c r="B386" s="20">
        <v>2574.21</v>
      </c>
      <c r="C386" s="20">
        <v>1420.6</v>
      </c>
      <c r="D386" s="20">
        <v>2139.25</v>
      </c>
      <c r="E386" s="20">
        <v>2529.4899999999998</v>
      </c>
      <c r="F386" s="20">
        <v>2969.02</v>
      </c>
      <c r="G386" s="20">
        <v>3810.07</v>
      </c>
    </row>
    <row r="387" spans="1:7">
      <c r="A387" s="13" t="s">
        <v>184</v>
      </c>
      <c r="B387" s="14">
        <v>42.5</v>
      </c>
      <c r="C387" s="14">
        <v>53.51</v>
      </c>
      <c r="D387" s="14">
        <v>59.88</v>
      </c>
      <c r="E387" s="14">
        <v>82.12</v>
      </c>
      <c r="F387" s="14">
        <v>75.36</v>
      </c>
      <c r="G387" s="14">
        <v>120.29</v>
      </c>
    </row>
    <row r="388" spans="1:7">
      <c r="A388" s="13" t="s">
        <v>185</v>
      </c>
      <c r="B388" s="14">
        <v>1.65</v>
      </c>
      <c r="C388" s="14">
        <v>3.77</v>
      </c>
      <c r="D388" s="14">
        <v>2.8</v>
      </c>
      <c r="E388" s="14">
        <v>3.25</v>
      </c>
      <c r="F388" s="14">
        <v>2.54</v>
      </c>
      <c r="G388" s="14">
        <v>3.16</v>
      </c>
    </row>
    <row r="389" spans="1:7">
      <c r="A389" s="16" t="s">
        <v>296</v>
      </c>
      <c r="B389" s="12"/>
      <c r="C389" s="12"/>
      <c r="D389" s="12"/>
      <c r="E389" s="12"/>
      <c r="F389" s="12"/>
      <c r="G389" s="12"/>
    </row>
    <row r="390" spans="1:7">
      <c r="A390" s="13" t="s">
        <v>183</v>
      </c>
      <c r="B390" s="20">
        <v>1331.71</v>
      </c>
      <c r="C390" s="20">
        <v>745.16</v>
      </c>
      <c r="D390" s="20">
        <v>1146.3399999999999</v>
      </c>
      <c r="E390" s="20">
        <v>1345.65</v>
      </c>
      <c r="F390" s="20">
        <v>1555.98</v>
      </c>
      <c r="G390" s="20">
        <v>1864.16</v>
      </c>
    </row>
    <row r="391" spans="1:7">
      <c r="A391" s="13" t="s">
        <v>184</v>
      </c>
      <c r="B391" s="14">
        <v>18.059999999999999</v>
      </c>
      <c r="C391" s="14">
        <v>29.94</v>
      </c>
      <c r="D391" s="14">
        <v>30.5</v>
      </c>
      <c r="E391" s="14">
        <v>36.700000000000003</v>
      </c>
      <c r="F391" s="14">
        <v>42.78</v>
      </c>
      <c r="G391" s="14">
        <v>44.66</v>
      </c>
    </row>
    <row r="392" spans="1:7">
      <c r="A392" s="13" t="s">
        <v>185</v>
      </c>
      <c r="B392" s="14">
        <v>1.36</v>
      </c>
      <c r="C392" s="14">
        <v>4.0199999999999996</v>
      </c>
      <c r="D392" s="14">
        <v>2.66</v>
      </c>
      <c r="E392" s="14">
        <v>2.73</v>
      </c>
      <c r="F392" s="14">
        <v>2.75</v>
      </c>
      <c r="G392" s="14">
        <v>2.4</v>
      </c>
    </row>
    <row r="393" spans="1:7">
      <c r="A393" s="16" t="s">
        <v>297</v>
      </c>
      <c r="B393" s="12"/>
      <c r="C393" s="12"/>
      <c r="D393" s="12"/>
      <c r="E393" s="12"/>
      <c r="F393" s="12"/>
      <c r="G393" s="12"/>
    </row>
    <row r="394" spans="1:7">
      <c r="A394" s="13" t="s">
        <v>183</v>
      </c>
      <c r="B394" s="20">
        <v>648.37</v>
      </c>
      <c r="C394" s="20">
        <v>264.8</v>
      </c>
      <c r="D394" s="20">
        <v>438.8</v>
      </c>
      <c r="E394" s="20">
        <v>577.96</v>
      </c>
      <c r="F394" s="20">
        <v>778.44</v>
      </c>
      <c r="G394" s="20">
        <v>1180.8800000000001</v>
      </c>
    </row>
    <row r="395" spans="1:7">
      <c r="A395" s="13" t="s">
        <v>184</v>
      </c>
      <c r="B395" s="14">
        <v>25.09</v>
      </c>
      <c r="C395" s="14">
        <v>32.32</v>
      </c>
      <c r="D395" s="14">
        <v>31.85</v>
      </c>
      <c r="E395" s="14">
        <v>43.89</v>
      </c>
      <c r="F395" s="14">
        <v>39.83</v>
      </c>
      <c r="G395" s="14">
        <v>83.13</v>
      </c>
    </row>
    <row r="396" spans="1:7">
      <c r="A396" s="13" t="s">
        <v>185</v>
      </c>
      <c r="B396" s="14">
        <v>3.87</v>
      </c>
      <c r="C396" s="14">
        <v>12.21</v>
      </c>
      <c r="D396" s="14">
        <v>7.26</v>
      </c>
      <c r="E396" s="14">
        <v>7.59</v>
      </c>
      <c r="F396" s="14">
        <v>5.12</v>
      </c>
      <c r="G396" s="14">
        <v>7.04</v>
      </c>
    </row>
    <row r="397" spans="1:7">
      <c r="A397" s="16" t="s">
        <v>298</v>
      </c>
      <c r="B397" s="12"/>
      <c r="C397" s="12"/>
      <c r="D397" s="12"/>
      <c r="E397" s="12"/>
      <c r="F397" s="12"/>
      <c r="G397" s="12"/>
    </row>
    <row r="398" spans="1:7">
      <c r="A398" s="13" t="s">
        <v>183</v>
      </c>
      <c r="B398" s="20">
        <v>480.29</v>
      </c>
      <c r="C398" s="20">
        <v>357.49</v>
      </c>
      <c r="D398" s="20">
        <v>477.28</v>
      </c>
      <c r="E398" s="20">
        <v>493.15</v>
      </c>
      <c r="F398" s="20">
        <v>498.7</v>
      </c>
      <c r="G398" s="20">
        <v>574.63</v>
      </c>
    </row>
    <row r="399" spans="1:7">
      <c r="A399" s="13" t="s">
        <v>184</v>
      </c>
      <c r="B399" s="14">
        <v>14.25</v>
      </c>
      <c r="C399" s="14">
        <v>24.41</v>
      </c>
      <c r="D399" s="14">
        <v>22.29</v>
      </c>
      <c r="E399" s="14">
        <v>22.73</v>
      </c>
      <c r="F399" s="14">
        <v>19.23</v>
      </c>
      <c r="G399" s="14">
        <v>19.190000000000001</v>
      </c>
    </row>
    <row r="400" spans="1:7">
      <c r="A400" s="13" t="s">
        <v>185</v>
      </c>
      <c r="B400" s="14">
        <v>2.97</v>
      </c>
      <c r="C400" s="14">
        <v>6.83</v>
      </c>
      <c r="D400" s="14">
        <v>4.67</v>
      </c>
      <c r="E400" s="14">
        <v>4.6100000000000003</v>
      </c>
      <c r="F400" s="14">
        <v>3.86</v>
      </c>
      <c r="G400" s="14">
        <v>3.34</v>
      </c>
    </row>
    <row r="401" spans="1:7">
      <c r="A401" s="16" t="s">
        <v>299</v>
      </c>
      <c r="B401" s="12"/>
      <c r="C401" s="12"/>
      <c r="D401" s="12"/>
      <c r="E401" s="12"/>
      <c r="F401" s="12"/>
      <c r="G401" s="12"/>
    </row>
    <row r="402" spans="1:7">
      <c r="A402" s="13" t="s">
        <v>183</v>
      </c>
      <c r="B402" s="20">
        <v>113.83</v>
      </c>
      <c r="C402" s="20">
        <v>53.16</v>
      </c>
      <c r="D402" s="20">
        <v>76.83</v>
      </c>
      <c r="E402" s="20">
        <v>112.73</v>
      </c>
      <c r="F402" s="20">
        <v>135.91</v>
      </c>
      <c r="G402" s="20">
        <v>190.4</v>
      </c>
    </row>
    <row r="403" spans="1:7">
      <c r="A403" s="13" t="s">
        <v>184</v>
      </c>
      <c r="B403" s="14">
        <v>4.0599999999999996</v>
      </c>
      <c r="C403" s="14">
        <v>4.9000000000000004</v>
      </c>
      <c r="D403" s="14">
        <v>6.53</v>
      </c>
      <c r="E403" s="14">
        <v>10.69</v>
      </c>
      <c r="F403" s="14">
        <v>10.98</v>
      </c>
      <c r="G403" s="14">
        <v>11.17</v>
      </c>
    </row>
    <row r="404" spans="1:7">
      <c r="A404" s="13" t="s">
        <v>185</v>
      </c>
      <c r="B404" s="14">
        <v>3.56</v>
      </c>
      <c r="C404" s="14">
        <v>9.2200000000000006</v>
      </c>
      <c r="D404" s="14">
        <v>8.49</v>
      </c>
      <c r="E404" s="14">
        <v>9.48</v>
      </c>
      <c r="F404" s="14">
        <v>8.08</v>
      </c>
      <c r="G404" s="14">
        <v>5.86</v>
      </c>
    </row>
    <row r="405" spans="1:7">
      <c r="A405" s="13"/>
      <c r="B405" s="14"/>
      <c r="C405" s="14"/>
      <c r="D405" s="14"/>
      <c r="E405" s="14"/>
      <c r="F405" s="14"/>
      <c r="G405" s="14"/>
    </row>
    <row r="406" spans="1:7">
      <c r="A406" s="11" t="s">
        <v>300</v>
      </c>
      <c r="B406" s="12"/>
      <c r="C406" s="12"/>
      <c r="D406" s="12"/>
      <c r="E406" s="12"/>
      <c r="F406" s="12"/>
      <c r="G406" s="12"/>
    </row>
    <row r="407" spans="1:7">
      <c r="A407" s="13" t="s">
        <v>183</v>
      </c>
      <c r="B407" s="20">
        <v>2218.4699999999998</v>
      </c>
      <c r="C407" s="20">
        <v>764.21</v>
      </c>
      <c r="D407" s="20">
        <v>1377.41</v>
      </c>
      <c r="E407" s="20">
        <v>1728.33</v>
      </c>
      <c r="F407" s="20">
        <v>2734.55</v>
      </c>
      <c r="G407" s="20">
        <v>4484.2</v>
      </c>
    </row>
    <row r="408" spans="1:7">
      <c r="A408" s="13" t="s">
        <v>184</v>
      </c>
      <c r="B408" s="14">
        <v>76.349999999999994</v>
      </c>
      <c r="C408" s="14">
        <v>33.07</v>
      </c>
      <c r="D408" s="14">
        <v>208.61</v>
      </c>
      <c r="E408" s="14">
        <v>86.13</v>
      </c>
      <c r="F408" s="14">
        <v>119.7</v>
      </c>
      <c r="G408" s="14">
        <v>166.69</v>
      </c>
    </row>
    <row r="409" spans="1:7">
      <c r="A409" s="13" t="s">
        <v>185</v>
      </c>
      <c r="B409" s="14">
        <v>3.44</v>
      </c>
      <c r="C409" s="14">
        <v>4.33</v>
      </c>
      <c r="D409" s="14">
        <v>15.14</v>
      </c>
      <c r="E409" s="14">
        <v>4.9800000000000004</v>
      </c>
      <c r="F409" s="14">
        <v>4.38</v>
      </c>
      <c r="G409" s="14">
        <v>3.72</v>
      </c>
    </row>
    <row r="410" spans="1:7">
      <c r="A410" s="16" t="s">
        <v>301</v>
      </c>
      <c r="B410" s="12"/>
      <c r="C410" s="12"/>
      <c r="D410" s="12"/>
      <c r="E410" s="12"/>
      <c r="F410" s="12"/>
      <c r="G410" s="12"/>
    </row>
    <row r="411" spans="1:7">
      <c r="A411" s="13" t="s">
        <v>183</v>
      </c>
      <c r="B411" s="20">
        <v>527.94000000000005</v>
      </c>
      <c r="C411" s="20">
        <v>131.13999999999999</v>
      </c>
      <c r="D411" s="20">
        <v>200.71</v>
      </c>
      <c r="E411" s="20">
        <v>346.38</v>
      </c>
      <c r="F411" s="20">
        <v>604.32000000000005</v>
      </c>
      <c r="G411" s="20">
        <v>1355.94</v>
      </c>
    </row>
    <row r="412" spans="1:7">
      <c r="A412" s="13" t="s">
        <v>184</v>
      </c>
      <c r="B412" s="14">
        <v>13.28</v>
      </c>
      <c r="C412" s="14">
        <v>12.66</v>
      </c>
      <c r="D412" s="14">
        <v>7.72</v>
      </c>
      <c r="E412" s="14">
        <v>13.2</v>
      </c>
      <c r="F412" s="14">
        <v>27.66</v>
      </c>
      <c r="G412" s="14">
        <v>42.85</v>
      </c>
    </row>
    <row r="413" spans="1:7">
      <c r="A413" s="13" t="s">
        <v>185</v>
      </c>
      <c r="B413" s="14">
        <v>2.5099999999999998</v>
      </c>
      <c r="C413" s="14">
        <v>9.66</v>
      </c>
      <c r="D413" s="14">
        <v>3.85</v>
      </c>
      <c r="E413" s="14">
        <v>3.81</v>
      </c>
      <c r="F413" s="14">
        <v>4.58</v>
      </c>
      <c r="G413" s="14">
        <v>3.16</v>
      </c>
    </row>
    <row r="414" spans="1:7">
      <c r="A414" s="16" t="s">
        <v>394</v>
      </c>
      <c r="B414" s="12"/>
      <c r="C414" s="12"/>
      <c r="D414" s="12"/>
      <c r="E414" s="12"/>
      <c r="F414" s="12"/>
      <c r="G414" s="12"/>
    </row>
    <row r="415" spans="1:7">
      <c r="A415" s="13" t="s">
        <v>183</v>
      </c>
      <c r="B415" s="20">
        <v>787.64</v>
      </c>
      <c r="C415" s="20">
        <v>387.13</v>
      </c>
      <c r="D415" s="20">
        <v>566.01</v>
      </c>
      <c r="E415" s="20">
        <v>731.58</v>
      </c>
      <c r="F415" s="20">
        <v>962.55</v>
      </c>
      <c r="G415" s="20">
        <v>1289.96</v>
      </c>
    </row>
    <row r="416" spans="1:7">
      <c r="A416" s="13" t="s">
        <v>184</v>
      </c>
      <c r="B416" s="14">
        <v>11.27</v>
      </c>
      <c r="C416" s="14">
        <v>11.26</v>
      </c>
      <c r="D416" s="14">
        <v>14.62</v>
      </c>
      <c r="E416" s="14">
        <v>17.3</v>
      </c>
      <c r="F416" s="14">
        <v>22.82</v>
      </c>
      <c r="G416" s="14">
        <v>28.31</v>
      </c>
    </row>
    <row r="417" spans="1:7">
      <c r="A417" s="13" t="s">
        <v>185</v>
      </c>
      <c r="B417" s="14">
        <v>1.43</v>
      </c>
      <c r="C417" s="14">
        <v>2.91</v>
      </c>
      <c r="D417" s="14">
        <v>2.58</v>
      </c>
      <c r="E417" s="14">
        <v>2.36</v>
      </c>
      <c r="F417" s="14">
        <v>2.37</v>
      </c>
      <c r="G417" s="14">
        <v>2.19</v>
      </c>
    </row>
    <row r="418" spans="1:7">
      <c r="A418" s="16" t="s">
        <v>303</v>
      </c>
      <c r="B418" s="12"/>
      <c r="C418" s="12"/>
      <c r="D418" s="12"/>
      <c r="E418" s="12"/>
      <c r="F418" s="12"/>
      <c r="G418" s="12"/>
    </row>
    <row r="419" spans="1:7">
      <c r="A419" s="13" t="s">
        <v>183</v>
      </c>
      <c r="B419" s="20">
        <v>380.64</v>
      </c>
      <c r="C419" s="20">
        <v>142.76</v>
      </c>
      <c r="D419" s="20">
        <v>246.39</v>
      </c>
      <c r="E419" s="20">
        <v>322.89</v>
      </c>
      <c r="F419" s="20">
        <v>480.19</v>
      </c>
      <c r="G419" s="20">
        <v>710.47</v>
      </c>
    </row>
    <row r="420" spans="1:7">
      <c r="A420" s="13" t="s">
        <v>184</v>
      </c>
      <c r="B420" s="14">
        <v>8.89</v>
      </c>
      <c r="C420" s="14">
        <v>10.5</v>
      </c>
      <c r="D420" s="14">
        <v>26.77</v>
      </c>
      <c r="E420" s="14">
        <v>13.69</v>
      </c>
      <c r="F420" s="14">
        <v>15.86</v>
      </c>
      <c r="G420" s="14">
        <v>30.45</v>
      </c>
    </row>
    <row r="421" spans="1:7">
      <c r="A421" s="13" t="s">
        <v>185</v>
      </c>
      <c r="B421" s="14">
        <v>2.34</v>
      </c>
      <c r="C421" s="14">
        <v>7.35</v>
      </c>
      <c r="D421" s="14">
        <v>10.87</v>
      </c>
      <c r="E421" s="14">
        <v>4.24</v>
      </c>
      <c r="F421" s="14">
        <v>3.3</v>
      </c>
      <c r="G421" s="14">
        <v>4.29</v>
      </c>
    </row>
    <row r="422" spans="1:7">
      <c r="A422" s="13"/>
      <c r="B422" s="14"/>
      <c r="C422" s="14"/>
      <c r="D422" s="14"/>
      <c r="E422" s="14"/>
      <c r="F422" s="14"/>
      <c r="G422" s="14"/>
    </row>
    <row r="423" spans="1:7">
      <c r="A423" s="16" t="s">
        <v>304</v>
      </c>
      <c r="B423" s="12"/>
      <c r="C423" s="12"/>
      <c r="D423" s="12"/>
      <c r="E423" s="12"/>
      <c r="F423" s="12"/>
      <c r="G423" s="12"/>
    </row>
    <row r="424" spans="1:7">
      <c r="A424" s="13" t="s">
        <v>183</v>
      </c>
      <c r="B424" s="20">
        <v>522.26</v>
      </c>
      <c r="C424" s="20">
        <v>103.17</v>
      </c>
      <c r="D424" s="20">
        <v>364.3</v>
      </c>
      <c r="E424" s="20">
        <v>327.48</v>
      </c>
      <c r="F424" s="20">
        <v>687.48</v>
      </c>
      <c r="G424" s="20">
        <v>1127.83</v>
      </c>
    </row>
    <row r="425" spans="1:7">
      <c r="A425" s="13" t="s">
        <v>184</v>
      </c>
      <c r="B425" s="14">
        <v>66.86</v>
      </c>
      <c r="C425" s="14">
        <v>23.4</v>
      </c>
      <c r="D425" s="14">
        <v>200.14</v>
      </c>
      <c r="E425" s="14">
        <v>74.83</v>
      </c>
      <c r="F425" s="14">
        <v>114.05</v>
      </c>
      <c r="G425" s="14">
        <v>140.6</v>
      </c>
    </row>
    <row r="426" spans="1:7">
      <c r="A426" s="13" t="s">
        <v>185</v>
      </c>
      <c r="B426" s="14">
        <v>12.8</v>
      </c>
      <c r="C426" s="14">
        <v>22.68</v>
      </c>
      <c r="D426" s="14">
        <v>54.94</v>
      </c>
      <c r="E426" s="14">
        <v>22.85</v>
      </c>
      <c r="F426" s="14">
        <v>16.59</v>
      </c>
      <c r="G426" s="14">
        <v>12.47</v>
      </c>
    </row>
    <row r="427" spans="1:7">
      <c r="A427" s="13"/>
      <c r="B427" s="14"/>
      <c r="C427" s="14"/>
      <c r="D427" s="14"/>
      <c r="E427" s="14"/>
      <c r="F427" s="14"/>
      <c r="G427" s="14"/>
    </row>
    <row r="428" spans="1:7">
      <c r="A428" s="11" t="s">
        <v>305</v>
      </c>
      <c r="B428" s="12"/>
      <c r="C428" s="12"/>
      <c r="D428" s="12"/>
      <c r="E428" s="12"/>
      <c r="F428" s="12"/>
      <c r="G428" s="12"/>
    </row>
    <row r="429" spans="1:7">
      <c r="A429" s="13" t="s">
        <v>183</v>
      </c>
      <c r="B429" s="20">
        <v>581.09</v>
      </c>
      <c r="C429" s="20">
        <v>270.94</v>
      </c>
      <c r="D429" s="20">
        <v>399.61</v>
      </c>
      <c r="E429" s="20">
        <v>506.92</v>
      </c>
      <c r="F429" s="20">
        <v>640.88</v>
      </c>
      <c r="G429" s="20">
        <v>1086.44</v>
      </c>
    </row>
    <row r="430" spans="1:7">
      <c r="A430" s="13" t="s">
        <v>184</v>
      </c>
      <c r="B430" s="14">
        <v>9.1199999999999992</v>
      </c>
      <c r="C430" s="14">
        <v>10.29</v>
      </c>
      <c r="D430" s="14">
        <v>17.59</v>
      </c>
      <c r="E430" s="14">
        <v>20.260000000000002</v>
      </c>
      <c r="F430" s="14">
        <v>15.41</v>
      </c>
      <c r="G430" s="14">
        <v>27.89</v>
      </c>
    </row>
    <row r="431" spans="1:7">
      <c r="A431" s="13" t="s">
        <v>185</v>
      </c>
      <c r="B431" s="14">
        <v>1.57</v>
      </c>
      <c r="C431" s="14">
        <v>3.8</v>
      </c>
      <c r="D431" s="14">
        <v>4.4000000000000004</v>
      </c>
      <c r="E431" s="14">
        <v>4</v>
      </c>
      <c r="F431" s="14">
        <v>2.41</v>
      </c>
      <c r="G431" s="14">
        <v>2.57</v>
      </c>
    </row>
    <row r="432" spans="1:7">
      <c r="A432" s="13"/>
      <c r="B432" s="14"/>
      <c r="C432" s="14"/>
      <c r="D432" s="14"/>
      <c r="E432" s="14"/>
      <c r="F432" s="14"/>
      <c r="G432" s="14"/>
    </row>
    <row r="433" spans="1:7">
      <c r="A433" s="11" t="s">
        <v>306</v>
      </c>
      <c r="B433" s="12"/>
      <c r="C433" s="12"/>
      <c r="D433" s="12"/>
      <c r="E433" s="12"/>
      <c r="F433" s="12"/>
      <c r="G433" s="12"/>
    </row>
    <row r="434" spans="1:7">
      <c r="A434" s="13" t="s">
        <v>183</v>
      </c>
      <c r="B434" s="20">
        <v>130.41</v>
      </c>
      <c r="C434" s="20">
        <v>55.48</v>
      </c>
      <c r="D434" s="20">
        <v>82.19</v>
      </c>
      <c r="E434" s="20">
        <v>112.43</v>
      </c>
      <c r="F434" s="20">
        <v>145.29</v>
      </c>
      <c r="G434" s="20">
        <v>256.48</v>
      </c>
    </row>
    <row r="435" spans="1:7">
      <c r="A435" s="13" t="s">
        <v>184</v>
      </c>
      <c r="B435" s="14">
        <v>2.98</v>
      </c>
      <c r="C435" s="14">
        <v>2.9</v>
      </c>
      <c r="D435" s="14">
        <v>3.64</v>
      </c>
      <c r="E435" s="14">
        <v>4.38</v>
      </c>
      <c r="F435" s="14">
        <v>5.43</v>
      </c>
      <c r="G435" s="14">
        <v>7.98</v>
      </c>
    </row>
    <row r="436" spans="1:7">
      <c r="A436" s="13" t="s">
        <v>185</v>
      </c>
      <c r="B436" s="14">
        <v>2.29</v>
      </c>
      <c r="C436" s="14">
        <v>5.22</v>
      </c>
      <c r="D436" s="14">
        <v>4.43</v>
      </c>
      <c r="E436" s="14">
        <v>3.89</v>
      </c>
      <c r="F436" s="14">
        <v>3.74</v>
      </c>
      <c r="G436" s="14">
        <v>3.11</v>
      </c>
    </row>
    <row r="437" spans="1:7">
      <c r="A437" s="13"/>
      <c r="B437" s="14"/>
      <c r="C437" s="14"/>
      <c r="D437" s="14"/>
      <c r="E437" s="14"/>
      <c r="F437" s="14"/>
      <c r="G437" s="14"/>
    </row>
    <row r="438" spans="1:7">
      <c r="A438" s="11" t="s">
        <v>307</v>
      </c>
      <c r="B438" s="12"/>
      <c r="C438" s="12"/>
      <c r="D438" s="12"/>
      <c r="E438" s="12"/>
      <c r="F438" s="12"/>
      <c r="G438" s="12"/>
    </row>
    <row r="439" spans="1:7">
      <c r="A439" s="13" t="s">
        <v>183</v>
      </c>
      <c r="B439" s="20">
        <v>905.41</v>
      </c>
      <c r="C439" s="20">
        <v>641.49</v>
      </c>
      <c r="D439" s="20">
        <v>313.63</v>
      </c>
      <c r="E439" s="20">
        <v>396.25</v>
      </c>
      <c r="F439" s="20">
        <v>811.14</v>
      </c>
      <c r="G439" s="20">
        <v>2363.16</v>
      </c>
    </row>
    <row r="440" spans="1:7">
      <c r="A440" s="13" t="s">
        <v>184</v>
      </c>
      <c r="B440" s="14">
        <v>56.51</v>
      </c>
      <c r="C440" s="14">
        <v>169.95</v>
      </c>
      <c r="D440" s="14">
        <v>36.06</v>
      </c>
      <c r="E440" s="14">
        <v>33.29</v>
      </c>
      <c r="F440" s="14">
        <v>55.96</v>
      </c>
      <c r="G440" s="14">
        <v>126.74</v>
      </c>
    </row>
    <row r="441" spans="1:7">
      <c r="A441" s="13" t="s">
        <v>185</v>
      </c>
      <c r="B441" s="14">
        <v>6.24</v>
      </c>
      <c r="C441" s="14">
        <v>26.49</v>
      </c>
      <c r="D441" s="14">
        <v>11.5</v>
      </c>
      <c r="E441" s="14">
        <v>8.4</v>
      </c>
      <c r="F441" s="14">
        <v>6.9</v>
      </c>
      <c r="G441" s="14">
        <v>5.36</v>
      </c>
    </row>
    <row r="442" spans="1:7">
      <c r="A442" s="13"/>
      <c r="B442" s="14"/>
      <c r="C442" s="14"/>
      <c r="D442" s="14"/>
      <c r="E442" s="14"/>
      <c r="F442" s="14"/>
      <c r="G442" s="14"/>
    </row>
    <row r="443" spans="1:7">
      <c r="A443" s="11" t="s">
        <v>308</v>
      </c>
      <c r="B443" s="12"/>
      <c r="C443" s="12"/>
      <c r="D443" s="12"/>
      <c r="E443" s="12"/>
      <c r="F443" s="12"/>
      <c r="G443" s="12"/>
    </row>
    <row r="444" spans="1:7">
      <c r="A444" s="13" t="s">
        <v>183</v>
      </c>
      <c r="B444" s="20">
        <v>288.13</v>
      </c>
      <c r="C444" s="20">
        <v>214.15</v>
      </c>
      <c r="D444" s="20">
        <v>286.74</v>
      </c>
      <c r="E444" s="20">
        <v>340.44</v>
      </c>
      <c r="F444" s="20">
        <v>326.86</v>
      </c>
      <c r="G444" s="20">
        <v>272.38</v>
      </c>
    </row>
    <row r="445" spans="1:7">
      <c r="A445" s="13" t="s">
        <v>184</v>
      </c>
      <c r="B445" s="14">
        <v>7.55</v>
      </c>
      <c r="C445" s="14">
        <v>12.16</v>
      </c>
      <c r="D445" s="14">
        <v>13.34</v>
      </c>
      <c r="E445" s="14">
        <v>13.25</v>
      </c>
      <c r="F445" s="14">
        <v>16.5</v>
      </c>
      <c r="G445" s="14">
        <v>12.69</v>
      </c>
    </row>
    <row r="446" spans="1:7">
      <c r="A446" s="13" t="s">
        <v>185</v>
      </c>
      <c r="B446" s="14">
        <v>2.62</v>
      </c>
      <c r="C446" s="14">
        <v>5.68</v>
      </c>
      <c r="D446" s="14">
        <v>4.6500000000000004</v>
      </c>
      <c r="E446" s="14">
        <v>3.89</v>
      </c>
      <c r="F446" s="14">
        <v>5.05</v>
      </c>
      <c r="G446" s="14">
        <v>4.66</v>
      </c>
    </row>
    <row r="447" spans="1:7">
      <c r="A447" s="13"/>
      <c r="B447" s="14"/>
      <c r="C447" s="14"/>
      <c r="D447" s="14"/>
      <c r="E447" s="14"/>
      <c r="F447" s="14"/>
      <c r="G447" s="14"/>
    </row>
    <row r="448" spans="1:7">
      <c r="A448" s="11" t="s">
        <v>309</v>
      </c>
      <c r="B448" s="12"/>
      <c r="C448" s="12"/>
      <c r="D448" s="12"/>
      <c r="E448" s="12"/>
      <c r="F448" s="12"/>
      <c r="G448" s="12"/>
    </row>
    <row r="449" spans="1:7">
      <c r="A449" s="13" t="s">
        <v>183</v>
      </c>
      <c r="B449" s="20">
        <v>690.02</v>
      </c>
      <c r="C449" s="20">
        <v>311.64999999999998</v>
      </c>
      <c r="D449" s="20">
        <v>481.65</v>
      </c>
      <c r="E449" s="20">
        <v>646.47</v>
      </c>
      <c r="F449" s="20">
        <v>766.12</v>
      </c>
      <c r="G449" s="20">
        <v>1243.27</v>
      </c>
    </row>
    <row r="450" spans="1:7">
      <c r="A450" s="13" t="s">
        <v>184</v>
      </c>
      <c r="B450" s="14">
        <v>28.57</v>
      </c>
      <c r="C450" s="14">
        <v>40.81</v>
      </c>
      <c r="D450" s="14">
        <v>44.41</v>
      </c>
      <c r="E450" s="14">
        <v>50.29</v>
      </c>
      <c r="F450" s="14">
        <v>65.27</v>
      </c>
      <c r="G450" s="14">
        <v>59.86</v>
      </c>
    </row>
    <row r="451" spans="1:7">
      <c r="A451" s="13" t="s">
        <v>185</v>
      </c>
      <c r="B451" s="14">
        <v>4.1399999999999997</v>
      </c>
      <c r="C451" s="14">
        <v>13.1</v>
      </c>
      <c r="D451" s="14">
        <v>9.2200000000000006</v>
      </c>
      <c r="E451" s="14">
        <v>7.78</v>
      </c>
      <c r="F451" s="14">
        <v>8.52</v>
      </c>
      <c r="G451" s="14">
        <v>4.8099999999999996</v>
      </c>
    </row>
    <row r="452" spans="1:7">
      <c r="A452" s="13"/>
      <c r="B452" s="14"/>
      <c r="C452" s="14"/>
      <c r="D452" s="14"/>
      <c r="E452" s="14"/>
      <c r="F452" s="14"/>
      <c r="G452" s="14"/>
    </row>
    <row r="453" spans="1:7">
      <c r="A453" s="11" t="s">
        <v>310</v>
      </c>
      <c r="B453" s="12"/>
      <c r="C453" s="12"/>
      <c r="D453" s="12"/>
      <c r="E453" s="12"/>
      <c r="F453" s="12"/>
      <c r="G453" s="12"/>
    </row>
    <row r="454" spans="1:7">
      <c r="A454" s="13" t="s">
        <v>183</v>
      </c>
      <c r="B454" s="20">
        <v>1408.04</v>
      </c>
      <c r="C454" s="20">
        <v>342.92</v>
      </c>
      <c r="D454" s="20">
        <v>790.13</v>
      </c>
      <c r="E454" s="20">
        <v>1105.95</v>
      </c>
      <c r="F454" s="20">
        <v>1421.75</v>
      </c>
      <c r="G454" s="20">
        <v>3376.42</v>
      </c>
    </row>
    <row r="455" spans="1:7">
      <c r="A455" s="13" t="s">
        <v>184</v>
      </c>
      <c r="B455" s="14">
        <v>95.07</v>
      </c>
      <c r="C455" s="14">
        <v>27.68</v>
      </c>
      <c r="D455" s="14">
        <v>68.22</v>
      </c>
      <c r="E455" s="14">
        <v>80.14</v>
      </c>
      <c r="F455" s="14">
        <v>84.43</v>
      </c>
      <c r="G455" s="14">
        <v>398.63</v>
      </c>
    </row>
    <row r="456" spans="1:7">
      <c r="A456" s="13" t="s">
        <v>185</v>
      </c>
      <c r="B456" s="14">
        <v>6.75</v>
      </c>
      <c r="C456" s="14">
        <v>8.07</v>
      </c>
      <c r="D456" s="14">
        <v>8.6300000000000008</v>
      </c>
      <c r="E456" s="14">
        <v>7.25</v>
      </c>
      <c r="F456" s="14">
        <v>5.94</v>
      </c>
      <c r="G456" s="14">
        <v>11.81</v>
      </c>
    </row>
    <row r="457" spans="1:7">
      <c r="A457" s="13"/>
      <c r="B457" s="14"/>
      <c r="C457" s="14"/>
      <c r="D457" s="14"/>
      <c r="E457" s="14"/>
      <c r="F457" s="14"/>
      <c r="G457" s="14"/>
    </row>
    <row r="458" spans="1:7">
      <c r="A458" s="11" t="s">
        <v>311</v>
      </c>
      <c r="B458" s="12"/>
      <c r="C458" s="12"/>
      <c r="D458" s="12"/>
      <c r="E458" s="12"/>
      <c r="F458" s="12"/>
      <c r="G458" s="12"/>
    </row>
    <row r="459" spans="1:7">
      <c r="A459" s="13" t="s">
        <v>183</v>
      </c>
      <c r="B459" s="20">
        <v>4823.2</v>
      </c>
      <c r="C459" s="20">
        <v>428.84</v>
      </c>
      <c r="D459" s="20">
        <v>1568.17</v>
      </c>
      <c r="E459" s="20">
        <v>3379.25</v>
      </c>
      <c r="F459" s="20">
        <v>6095.41</v>
      </c>
      <c r="G459" s="20">
        <v>12632.06</v>
      </c>
    </row>
    <row r="460" spans="1:7">
      <c r="A460" s="13" t="s">
        <v>184</v>
      </c>
      <c r="B460" s="14">
        <v>60.61</v>
      </c>
      <c r="C460" s="14">
        <v>18.12</v>
      </c>
      <c r="D460" s="14">
        <v>30.71</v>
      </c>
      <c r="E460" s="14">
        <v>53.16</v>
      </c>
      <c r="F460" s="14">
        <v>89.78</v>
      </c>
      <c r="G460" s="14">
        <v>179.34</v>
      </c>
    </row>
    <row r="461" spans="1:7">
      <c r="A461" s="13" t="s">
        <v>185</v>
      </c>
      <c r="B461" s="14">
        <v>1.26</v>
      </c>
      <c r="C461" s="14">
        <v>4.2300000000000004</v>
      </c>
      <c r="D461" s="14">
        <v>1.96</v>
      </c>
      <c r="E461" s="14">
        <v>1.57</v>
      </c>
      <c r="F461" s="14">
        <v>1.47</v>
      </c>
      <c r="G461" s="14">
        <v>1.42</v>
      </c>
    </row>
    <row r="462" spans="1:7">
      <c r="A462" s="16" t="s">
        <v>312</v>
      </c>
      <c r="B462" s="12"/>
      <c r="C462" s="12"/>
      <c r="D462" s="12"/>
      <c r="E462" s="12"/>
      <c r="F462" s="12"/>
      <c r="G462" s="12"/>
    </row>
    <row r="463" spans="1:7">
      <c r="A463" s="13" t="s">
        <v>183</v>
      </c>
      <c r="B463" s="20">
        <v>390.34</v>
      </c>
      <c r="C463" s="20">
        <v>110.48</v>
      </c>
      <c r="D463" s="20">
        <v>181.75</v>
      </c>
      <c r="E463" s="20">
        <v>309.79000000000002</v>
      </c>
      <c r="F463" s="20">
        <v>426.47</v>
      </c>
      <c r="G463" s="20">
        <v>922.42</v>
      </c>
    </row>
    <row r="464" spans="1:7">
      <c r="A464" s="13" t="s">
        <v>184</v>
      </c>
      <c r="B464" s="14">
        <v>13.8</v>
      </c>
      <c r="C464" s="14">
        <v>10.68</v>
      </c>
      <c r="D464" s="14">
        <v>9.6199999999999992</v>
      </c>
      <c r="E464" s="14">
        <v>23.77</v>
      </c>
      <c r="F464" s="14">
        <v>16.57</v>
      </c>
      <c r="G464" s="14">
        <v>54.79</v>
      </c>
    </row>
    <row r="465" spans="1:7">
      <c r="A465" s="13" t="s">
        <v>185</v>
      </c>
      <c r="B465" s="14">
        <v>3.54</v>
      </c>
      <c r="C465" s="14">
        <v>9.67</v>
      </c>
      <c r="D465" s="14">
        <v>5.29</v>
      </c>
      <c r="E465" s="14">
        <v>7.67</v>
      </c>
      <c r="F465" s="14">
        <v>3.89</v>
      </c>
      <c r="G465" s="14">
        <v>5.94</v>
      </c>
    </row>
    <row r="466" spans="1:7">
      <c r="A466" s="16" t="s">
        <v>313</v>
      </c>
      <c r="B466" s="12"/>
      <c r="C466" s="12"/>
      <c r="D466" s="12"/>
      <c r="E466" s="12"/>
      <c r="F466" s="12"/>
      <c r="G466" s="12"/>
    </row>
    <row r="467" spans="1:7">
      <c r="A467" s="13" t="s">
        <v>183</v>
      </c>
      <c r="B467" s="20">
        <v>4432.8500000000004</v>
      </c>
      <c r="C467" s="20">
        <v>318.36</v>
      </c>
      <c r="D467" s="20">
        <v>1386.42</v>
      </c>
      <c r="E467" s="20">
        <v>3069.46</v>
      </c>
      <c r="F467" s="20">
        <v>5668.94</v>
      </c>
      <c r="G467" s="20">
        <v>11709.64</v>
      </c>
    </row>
    <row r="468" spans="1:7">
      <c r="A468" s="13" t="s">
        <v>184</v>
      </c>
      <c r="B468" s="14">
        <v>55.91</v>
      </c>
      <c r="C468" s="14">
        <v>13.15</v>
      </c>
      <c r="D468" s="14">
        <v>32.11</v>
      </c>
      <c r="E468" s="14">
        <v>42.6</v>
      </c>
      <c r="F468" s="14">
        <v>82.75</v>
      </c>
      <c r="G468" s="14">
        <v>156.78</v>
      </c>
    </row>
    <row r="469" spans="1:7">
      <c r="A469" s="13" t="s">
        <v>185</v>
      </c>
      <c r="B469" s="14">
        <v>1.26</v>
      </c>
      <c r="C469" s="14">
        <v>4.13</v>
      </c>
      <c r="D469" s="14">
        <v>2.3199999999999998</v>
      </c>
      <c r="E469" s="14">
        <v>1.39</v>
      </c>
      <c r="F469" s="14">
        <v>1.46</v>
      </c>
      <c r="G469" s="14">
        <v>1.34</v>
      </c>
    </row>
    <row r="470" spans="1:7">
      <c r="A470" s="19" t="s">
        <v>314</v>
      </c>
      <c r="B470" s="12"/>
      <c r="C470" s="12"/>
      <c r="D470" s="12"/>
      <c r="E470" s="12"/>
      <c r="F470" s="12"/>
      <c r="G470" s="12"/>
    </row>
    <row r="471" spans="1:7">
      <c r="A471" s="6" t="s">
        <v>315</v>
      </c>
      <c r="B471" s="12"/>
      <c r="C471" s="12"/>
      <c r="D471" s="12"/>
      <c r="E471" s="12"/>
      <c r="F471" s="12"/>
      <c r="G471" s="12"/>
    </row>
    <row r="472" spans="1:7">
      <c r="A472" s="6"/>
      <c r="B472" s="12"/>
      <c r="C472" s="12"/>
      <c r="D472" s="12"/>
      <c r="E472" s="12"/>
      <c r="F472" s="12"/>
      <c r="G472" s="12"/>
    </row>
    <row r="473" spans="1:7">
      <c r="A473" s="11" t="s">
        <v>316</v>
      </c>
      <c r="B473" s="12"/>
      <c r="C473" s="12"/>
      <c r="D473" s="12"/>
      <c r="E473" s="12"/>
      <c r="F473" s="12"/>
      <c r="G473" s="12"/>
    </row>
    <row r="474" spans="1:7">
      <c r="A474" s="13" t="s">
        <v>183</v>
      </c>
      <c r="B474" s="20">
        <v>54453.06</v>
      </c>
      <c r="C474" s="20">
        <v>9167.52</v>
      </c>
      <c r="D474" s="20">
        <v>24102.1</v>
      </c>
      <c r="E474" s="20">
        <v>41613.760000000002</v>
      </c>
      <c r="F474" s="20">
        <v>65099.98</v>
      </c>
      <c r="G474" s="20">
        <v>132157.84</v>
      </c>
    </row>
    <row r="475" spans="1:7">
      <c r="A475" s="13" t="s">
        <v>184</v>
      </c>
      <c r="B475" s="14">
        <v>693.68</v>
      </c>
      <c r="C475" s="14">
        <v>173.56</v>
      </c>
      <c r="D475" s="14">
        <v>180.28</v>
      </c>
      <c r="E475" s="14">
        <v>246.64</v>
      </c>
      <c r="F475" s="14">
        <v>542.91999999999996</v>
      </c>
      <c r="G475" s="14">
        <v>2122.3000000000002</v>
      </c>
    </row>
    <row r="476" spans="1:7">
      <c r="A476" s="13" t="s">
        <v>185</v>
      </c>
      <c r="B476" s="14">
        <v>1.27</v>
      </c>
      <c r="C476" s="14">
        <v>1.89</v>
      </c>
      <c r="D476" s="14">
        <v>0.75</v>
      </c>
      <c r="E476" s="14">
        <v>0.59</v>
      </c>
      <c r="F476" s="14">
        <v>0.83</v>
      </c>
      <c r="G476" s="14">
        <v>1.61</v>
      </c>
    </row>
    <row r="477" spans="1:7">
      <c r="A477" s="16" t="s">
        <v>317</v>
      </c>
      <c r="B477" s="12"/>
      <c r="C477" s="12"/>
      <c r="D477" s="12"/>
      <c r="E477" s="12"/>
      <c r="F477" s="12"/>
      <c r="G477" s="12"/>
    </row>
    <row r="478" spans="1:7">
      <c r="A478" s="13" t="s">
        <v>183</v>
      </c>
      <c r="B478" s="20">
        <v>43192.480000000003</v>
      </c>
      <c r="C478" s="20">
        <v>3458.61</v>
      </c>
      <c r="D478" s="20">
        <v>14647.19</v>
      </c>
      <c r="E478" s="20">
        <v>31876.66</v>
      </c>
      <c r="F478" s="20">
        <v>55014.5</v>
      </c>
      <c r="G478" s="20">
        <v>110857.09</v>
      </c>
    </row>
    <row r="479" spans="1:7">
      <c r="A479" s="13" t="s">
        <v>184</v>
      </c>
      <c r="B479" s="14">
        <v>480</v>
      </c>
      <c r="C479" s="14">
        <v>101.52</v>
      </c>
      <c r="D479" s="14">
        <v>249.25</v>
      </c>
      <c r="E479" s="14">
        <v>318</v>
      </c>
      <c r="F479" s="14">
        <v>392.19</v>
      </c>
      <c r="G479" s="14">
        <v>1176.0999999999999</v>
      </c>
    </row>
    <row r="480" spans="1:7">
      <c r="A480" s="13" t="s">
        <v>185</v>
      </c>
      <c r="B480" s="14">
        <v>1.1100000000000001</v>
      </c>
      <c r="C480" s="14">
        <v>2.94</v>
      </c>
      <c r="D480" s="14">
        <v>1.7</v>
      </c>
      <c r="E480" s="14">
        <v>1</v>
      </c>
      <c r="F480" s="14">
        <v>0.71</v>
      </c>
      <c r="G480" s="14">
        <v>1.06</v>
      </c>
    </row>
    <row r="481" spans="1:7">
      <c r="A481" s="16" t="s">
        <v>318</v>
      </c>
      <c r="B481" s="12"/>
      <c r="C481" s="12"/>
      <c r="D481" s="12"/>
      <c r="E481" s="12"/>
      <c r="F481" s="12"/>
      <c r="G481" s="12"/>
    </row>
    <row r="482" spans="1:7">
      <c r="A482" s="13" t="s">
        <v>183</v>
      </c>
      <c r="B482" s="20">
        <v>3007.86</v>
      </c>
      <c r="C482" s="20">
        <v>-324.99</v>
      </c>
      <c r="D482" s="20">
        <v>747.11</v>
      </c>
      <c r="E482" s="20">
        <v>1278.18</v>
      </c>
      <c r="F482" s="20">
        <v>2803.95</v>
      </c>
      <c r="G482" s="20">
        <v>10524.53</v>
      </c>
    </row>
    <row r="483" spans="1:7">
      <c r="A483" s="13" t="s">
        <v>184</v>
      </c>
      <c r="B483" s="14">
        <v>326.31</v>
      </c>
      <c r="C483" s="14">
        <v>141.43</v>
      </c>
      <c r="D483" s="14">
        <v>114.51</v>
      </c>
      <c r="E483" s="14">
        <v>227.11</v>
      </c>
      <c r="F483" s="14">
        <v>468.5</v>
      </c>
      <c r="G483" s="14">
        <v>1058.3</v>
      </c>
    </row>
    <row r="484" spans="1:7">
      <c r="A484" s="13" t="s">
        <v>185</v>
      </c>
      <c r="B484" s="14">
        <v>10.85</v>
      </c>
      <c r="C484" s="14">
        <v>-43.52</v>
      </c>
      <c r="D484" s="14">
        <v>15.33</v>
      </c>
      <c r="E484" s="14">
        <v>17.77</v>
      </c>
      <c r="F484" s="14">
        <v>16.71</v>
      </c>
      <c r="G484" s="14">
        <v>10.06</v>
      </c>
    </row>
    <row r="485" spans="1:7">
      <c r="A485" s="13"/>
      <c r="B485" s="14"/>
      <c r="C485" s="14"/>
      <c r="D485" s="14"/>
      <c r="E485" s="14"/>
      <c r="F485" s="14"/>
      <c r="G485" s="14"/>
    </row>
    <row r="486" spans="1:7">
      <c r="A486" s="16" t="s">
        <v>319</v>
      </c>
      <c r="B486" s="12"/>
      <c r="C486" s="12"/>
      <c r="D486" s="12"/>
      <c r="E486" s="12"/>
      <c r="F486" s="12"/>
      <c r="G486" s="12"/>
    </row>
    <row r="487" spans="1:7">
      <c r="A487" s="13" t="s">
        <v>183</v>
      </c>
      <c r="B487" s="20">
        <v>5848.11</v>
      </c>
      <c r="C487" s="20">
        <v>4353.42</v>
      </c>
      <c r="D487" s="20">
        <v>7092.63</v>
      </c>
      <c r="E487" s="20">
        <v>6628.57</v>
      </c>
      <c r="F487" s="20">
        <v>5342.54</v>
      </c>
      <c r="G487" s="20">
        <v>5821.06</v>
      </c>
    </row>
    <row r="488" spans="1:7">
      <c r="A488" s="13" t="s">
        <v>184</v>
      </c>
      <c r="B488" s="14">
        <v>94.06</v>
      </c>
      <c r="C488" s="14">
        <v>181.27</v>
      </c>
      <c r="D488" s="14">
        <v>196.1</v>
      </c>
      <c r="E488" s="14">
        <v>231.49</v>
      </c>
      <c r="F488" s="14">
        <v>241.05</v>
      </c>
      <c r="G488" s="14">
        <v>379.21</v>
      </c>
    </row>
    <row r="489" spans="1:7">
      <c r="A489" s="13" t="s">
        <v>185</v>
      </c>
      <c r="B489" s="14">
        <v>1.61</v>
      </c>
      <c r="C489" s="14">
        <v>4.16</v>
      </c>
      <c r="D489" s="14">
        <v>2.76</v>
      </c>
      <c r="E489" s="14">
        <v>3.49</v>
      </c>
      <c r="F489" s="14">
        <v>4.51</v>
      </c>
      <c r="G489" s="14">
        <v>6.51</v>
      </c>
    </row>
    <row r="490" spans="1:7">
      <c r="A490" s="13"/>
      <c r="B490" s="14"/>
      <c r="C490" s="14"/>
      <c r="D490" s="14"/>
      <c r="E490" s="14"/>
      <c r="F490" s="14"/>
      <c r="G490" s="14"/>
    </row>
    <row r="491" spans="1:7">
      <c r="A491" s="16" t="s">
        <v>320</v>
      </c>
      <c r="B491" s="12"/>
      <c r="C491" s="12"/>
      <c r="D491" s="12"/>
      <c r="E491" s="12"/>
      <c r="F491" s="12"/>
      <c r="G491" s="12"/>
    </row>
    <row r="492" spans="1:7">
      <c r="A492" s="13" t="s">
        <v>183</v>
      </c>
      <c r="B492" s="20">
        <v>1260.69</v>
      </c>
      <c r="C492" s="20">
        <v>135.11000000000001</v>
      </c>
      <c r="D492" s="20">
        <v>498.71</v>
      </c>
      <c r="E492" s="20">
        <v>831.58</v>
      </c>
      <c r="F492" s="20">
        <v>1017.85</v>
      </c>
      <c r="G492" s="20">
        <v>3816.73</v>
      </c>
    </row>
    <row r="493" spans="1:7">
      <c r="A493" s="13" t="s">
        <v>184</v>
      </c>
      <c r="B493" s="14">
        <v>85.5</v>
      </c>
      <c r="C493" s="14">
        <v>26.51</v>
      </c>
      <c r="D493" s="14">
        <v>42.68</v>
      </c>
      <c r="E493" s="14">
        <v>71.37</v>
      </c>
      <c r="F493" s="14">
        <v>92.14</v>
      </c>
      <c r="G493" s="14">
        <v>417.03</v>
      </c>
    </row>
    <row r="494" spans="1:7">
      <c r="A494" s="13" t="s">
        <v>185</v>
      </c>
      <c r="B494" s="14">
        <v>6.78</v>
      </c>
      <c r="C494" s="14">
        <v>19.62</v>
      </c>
      <c r="D494" s="14">
        <v>8.56</v>
      </c>
      <c r="E494" s="14">
        <v>8.58</v>
      </c>
      <c r="F494" s="14">
        <v>9.0500000000000007</v>
      </c>
      <c r="G494" s="14">
        <v>10.93</v>
      </c>
    </row>
    <row r="495" spans="1:7">
      <c r="A495" s="13"/>
      <c r="B495" s="14"/>
      <c r="C495" s="14"/>
      <c r="D495" s="14"/>
      <c r="E495" s="14"/>
      <c r="F495" s="14"/>
      <c r="G495" s="14"/>
    </row>
    <row r="496" spans="1:7">
      <c r="A496" s="16" t="s">
        <v>321</v>
      </c>
      <c r="B496" s="12"/>
      <c r="C496" s="12"/>
      <c r="D496" s="12"/>
      <c r="E496" s="12"/>
      <c r="F496" s="12"/>
      <c r="G496" s="12"/>
    </row>
    <row r="497" spans="1:7">
      <c r="A497" s="13" t="s">
        <v>183</v>
      </c>
      <c r="B497" s="20">
        <v>236.52</v>
      </c>
      <c r="C497" s="20">
        <v>113.78</v>
      </c>
      <c r="D497" s="20">
        <v>255.6</v>
      </c>
      <c r="E497" s="20">
        <v>282.43</v>
      </c>
      <c r="F497" s="20">
        <v>307.17</v>
      </c>
      <c r="G497" s="20">
        <v>223.45</v>
      </c>
    </row>
    <row r="498" spans="1:7">
      <c r="A498" s="13" t="s">
        <v>184</v>
      </c>
      <c r="B498" s="14">
        <v>13.9</v>
      </c>
      <c r="C498" s="14">
        <v>20.52</v>
      </c>
      <c r="D498" s="14">
        <v>22.12</v>
      </c>
      <c r="E498" s="14">
        <v>33.83</v>
      </c>
      <c r="F498" s="14">
        <v>31.44</v>
      </c>
      <c r="G498" s="14">
        <v>24.92</v>
      </c>
    </row>
    <row r="499" spans="1:7">
      <c r="A499" s="13" t="s">
        <v>185</v>
      </c>
      <c r="B499" s="14">
        <v>5.88</v>
      </c>
      <c r="C499" s="14">
        <v>18.04</v>
      </c>
      <c r="D499" s="14">
        <v>8.65</v>
      </c>
      <c r="E499" s="14">
        <v>11.98</v>
      </c>
      <c r="F499" s="14">
        <v>10.23</v>
      </c>
      <c r="G499" s="14">
        <v>11.15</v>
      </c>
    </row>
    <row r="500" spans="1:7">
      <c r="A500" s="13"/>
      <c r="B500" s="14"/>
      <c r="C500" s="14"/>
      <c r="D500" s="14"/>
      <c r="E500" s="14"/>
      <c r="F500" s="14"/>
      <c r="G500" s="14"/>
    </row>
    <row r="501" spans="1:7">
      <c r="A501" s="16" t="s">
        <v>322</v>
      </c>
      <c r="B501" s="12"/>
      <c r="C501" s="12"/>
      <c r="D501" s="12"/>
      <c r="E501" s="12"/>
      <c r="F501" s="12"/>
      <c r="G501" s="12"/>
    </row>
    <row r="502" spans="1:7">
      <c r="A502" s="13" t="s">
        <v>183</v>
      </c>
      <c r="B502" s="20">
        <v>308.04000000000002</v>
      </c>
      <c r="C502" s="20">
        <v>807.24</v>
      </c>
      <c r="D502" s="20">
        <v>357.49</v>
      </c>
      <c r="E502" s="20">
        <v>204.73</v>
      </c>
      <c r="F502" s="20">
        <v>95.95</v>
      </c>
      <c r="G502" s="20">
        <v>75.709999999999994</v>
      </c>
    </row>
    <row r="503" spans="1:7">
      <c r="A503" s="13" t="s">
        <v>184</v>
      </c>
      <c r="B503" s="14">
        <v>18.829999999999998</v>
      </c>
      <c r="C503" s="14">
        <v>50.95</v>
      </c>
      <c r="D503" s="14">
        <v>33.520000000000003</v>
      </c>
      <c r="E503" s="14">
        <v>29.77</v>
      </c>
      <c r="F503" s="14">
        <v>18.64</v>
      </c>
      <c r="G503" s="14">
        <v>26.9</v>
      </c>
    </row>
    <row r="504" spans="1:7">
      <c r="A504" s="13" t="s">
        <v>185</v>
      </c>
      <c r="B504" s="14">
        <v>6.11</v>
      </c>
      <c r="C504" s="14">
        <v>6.31</v>
      </c>
      <c r="D504" s="14">
        <v>9.3800000000000008</v>
      </c>
      <c r="E504" s="14">
        <v>14.54</v>
      </c>
      <c r="F504" s="14">
        <v>19.420000000000002</v>
      </c>
      <c r="G504" s="14">
        <v>35.53</v>
      </c>
    </row>
    <row r="505" spans="1:7">
      <c r="A505" s="16" t="s">
        <v>323</v>
      </c>
      <c r="B505" s="12"/>
      <c r="C505" s="12"/>
      <c r="D505" s="12"/>
      <c r="E505" s="12"/>
      <c r="F505" s="12"/>
      <c r="G505" s="12"/>
    </row>
    <row r="506" spans="1:7">
      <c r="A506" s="13" t="s">
        <v>183</v>
      </c>
      <c r="B506" s="20">
        <v>412.62</v>
      </c>
      <c r="C506" s="20">
        <v>352.73</v>
      </c>
      <c r="D506" s="20">
        <v>357.66</v>
      </c>
      <c r="E506" s="20">
        <v>383.21</v>
      </c>
      <c r="F506" s="20">
        <v>366.65</v>
      </c>
      <c r="G506" s="20">
        <v>602.62</v>
      </c>
    </row>
    <row r="507" spans="1:7">
      <c r="A507" s="13" t="s">
        <v>184</v>
      </c>
      <c r="B507" s="14">
        <v>25.37</v>
      </c>
      <c r="C507" s="14">
        <v>39.43</v>
      </c>
      <c r="D507" s="14">
        <v>38.46</v>
      </c>
      <c r="E507" s="14">
        <v>36.380000000000003</v>
      </c>
      <c r="F507" s="14">
        <v>37.78</v>
      </c>
      <c r="G507" s="14">
        <v>92.04</v>
      </c>
    </row>
    <row r="508" spans="1:7">
      <c r="A508" s="13" t="s">
        <v>185</v>
      </c>
      <c r="B508" s="14">
        <v>6.15</v>
      </c>
      <c r="C508" s="14">
        <v>11.18</v>
      </c>
      <c r="D508" s="14">
        <v>10.75</v>
      </c>
      <c r="E508" s="14">
        <v>9.49</v>
      </c>
      <c r="F508" s="14">
        <v>10.3</v>
      </c>
      <c r="G508" s="14">
        <v>15.27</v>
      </c>
    </row>
    <row r="509" spans="1:7">
      <c r="A509" s="16" t="s">
        <v>324</v>
      </c>
      <c r="B509" s="12"/>
      <c r="C509" s="12"/>
      <c r="D509" s="12"/>
      <c r="E509" s="12"/>
      <c r="F509" s="12"/>
      <c r="G509" s="12"/>
    </row>
    <row r="510" spans="1:7">
      <c r="A510" s="13" t="s">
        <v>183</v>
      </c>
      <c r="B510" s="20">
        <v>186.74</v>
      </c>
      <c r="C510" s="20">
        <v>271.63</v>
      </c>
      <c r="D510" s="20">
        <v>145.72</v>
      </c>
      <c r="E510" s="20">
        <v>128.41</v>
      </c>
      <c r="F510" s="20">
        <v>151.38999999999999</v>
      </c>
      <c r="G510" s="20">
        <v>236.66</v>
      </c>
    </row>
    <row r="511" spans="1:7">
      <c r="A511" s="13" t="s">
        <v>184</v>
      </c>
      <c r="B511" s="14">
        <v>19.489999999999998</v>
      </c>
      <c r="C511" s="14">
        <v>39.99</v>
      </c>
      <c r="D511" s="14">
        <v>19.98</v>
      </c>
      <c r="E511" s="14">
        <v>22.11</v>
      </c>
      <c r="F511" s="14">
        <v>25.15</v>
      </c>
      <c r="G511" s="14">
        <v>60.63</v>
      </c>
    </row>
    <row r="512" spans="1:7">
      <c r="A512" s="13" t="s">
        <v>185</v>
      </c>
      <c r="B512" s="14">
        <v>10.44</v>
      </c>
      <c r="C512" s="14">
        <v>14.72</v>
      </c>
      <c r="D512" s="14">
        <v>13.71</v>
      </c>
      <c r="E512" s="14">
        <v>17.22</v>
      </c>
      <c r="F512" s="14">
        <v>16.61</v>
      </c>
      <c r="G512" s="14">
        <v>25.62</v>
      </c>
    </row>
    <row r="513" spans="1:7">
      <c r="A513" s="13"/>
      <c r="B513" s="14"/>
      <c r="C513" s="14"/>
      <c r="D513" s="14"/>
      <c r="E513" s="14"/>
      <c r="F513" s="14"/>
      <c r="G513" s="14"/>
    </row>
    <row r="514" spans="1:7">
      <c r="A514" s="11" t="s">
        <v>325</v>
      </c>
      <c r="B514" s="12"/>
      <c r="C514" s="12"/>
      <c r="D514" s="12"/>
      <c r="E514" s="12"/>
      <c r="F514" s="12"/>
      <c r="G514" s="12"/>
    </row>
    <row r="515" spans="1:7">
      <c r="A515" s="13" t="s">
        <v>183</v>
      </c>
      <c r="B515" s="20">
        <v>2165.85</v>
      </c>
      <c r="C515" s="20">
        <v>-52.89</v>
      </c>
      <c r="D515" s="20">
        <v>350.98</v>
      </c>
      <c r="E515" s="20">
        <v>811.85</v>
      </c>
      <c r="F515" s="20">
        <v>2252.5100000000002</v>
      </c>
      <c r="G515" s="20">
        <v>7459.55</v>
      </c>
    </row>
    <row r="516" spans="1:7">
      <c r="A516" s="13" t="s">
        <v>184</v>
      </c>
      <c r="B516" s="14">
        <v>105.38</v>
      </c>
      <c r="C516" s="14">
        <v>29.7</v>
      </c>
      <c r="D516" s="14">
        <v>198.4</v>
      </c>
      <c r="E516" s="14">
        <v>78.78</v>
      </c>
      <c r="F516" s="14">
        <v>158.59</v>
      </c>
      <c r="G516" s="14">
        <v>390.39</v>
      </c>
    </row>
    <row r="517" spans="1:7">
      <c r="A517" s="13" t="s">
        <v>185</v>
      </c>
      <c r="B517" s="14">
        <v>4.87</v>
      </c>
      <c r="C517" s="14">
        <v>-56.15</v>
      </c>
      <c r="D517" s="14">
        <v>56.53</v>
      </c>
      <c r="E517" s="14">
        <v>9.6999999999999993</v>
      </c>
      <c r="F517" s="14">
        <v>7.04</v>
      </c>
      <c r="G517" s="14">
        <v>5.23</v>
      </c>
    </row>
    <row r="518" spans="1:7">
      <c r="A518" s="16" t="s">
        <v>326</v>
      </c>
      <c r="B518" s="12"/>
      <c r="C518" s="12"/>
      <c r="D518" s="12"/>
      <c r="E518" s="12"/>
      <c r="F518" s="12"/>
      <c r="G518" s="12"/>
    </row>
    <row r="519" spans="1:7">
      <c r="A519" s="13" t="s">
        <v>183</v>
      </c>
      <c r="B519" s="20">
        <v>1518.95</v>
      </c>
      <c r="C519" s="20">
        <v>-95.17</v>
      </c>
      <c r="D519" s="20">
        <v>149.87</v>
      </c>
      <c r="E519" s="20">
        <v>419.68</v>
      </c>
      <c r="F519" s="20">
        <v>1555.19</v>
      </c>
      <c r="G519" s="20">
        <v>5559.77</v>
      </c>
    </row>
    <row r="520" spans="1:7">
      <c r="A520" s="13" t="s">
        <v>184</v>
      </c>
      <c r="B520" s="14">
        <v>85.03</v>
      </c>
      <c r="C520" s="14">
        <v>29.22</v>
      </c>
      <c r="D520" s="14">
        <v>187.22</v>
      </c>
      <c r="E520" s="14">
        <v>64.66</v>
      </c>
      <c r="F520" s="14">
        <v>157.25</v>
      </c>
      <c r="G520" s="14">
        <v>314.52999999999997</v>
      </c>
    </row>
    <row r="521" spans="1:7">
      <c r="A521" s="13" t="s">
        <v>185</v>
      </c>
      <c r="B521" s="14">
        <v>5.6</v>
      </c>
      <c r="C521" s="14">
        <v>-30.7</v>
      </c>
      <c r="D521" s="14">
        <v>124.92</v>
      </c>
      <c r="E521" s="14">
        <v>15.41</v>
      </c>
      <c r="F521" s="14">
        <v>10.11</v>
      </c>
      <c r="G521" s="14">
        <v>5.66</v>
      </c>
    </row>
    <row r="522" spans="1:7">
      <c r="A522" s="16" t="s">
        <v>327</v>
      </c>
      <c r="B522" s="12"/>
      <c r="C522" s="12"/>
      <c r="D522" s="12"/>
      <c r="E522" s="12"/>
      <c r="F522" s="12"/>
      <c r="G522" s="12"/>
    </row>
    <row r="523" spans="1:7">
      <c r="A523" s="13" t="s">
        <v>183</v>
      </c>
      <c r="B523" s="20">
        <v>472.12</v>
      </c>
      <c r="C523" s="20">
        <v>3.93</v>
      </c>
      <c r="D523" s="20">
        <v>91.65</v>
      </c>
      <c r="E523" s="20">
        <v>239.09</v>
      </c>
      <c r="F523" s="20">
        <v>499.12</v>
      </c>
      <c r="G523" s="20">
        <v>1525.34</v>
      </c>
    </row>
    <row r="524" spans="1:7">
      <c r="A524" s="13" t="s">
        <v>184</v>
      </c>
      <c r="B524" s="14">
        <v>27.29</v>
      </c>
      <c r="C524" s="14">
        <v>2.91</v>
      </c>
      <c r="D524" s="14">
        <v>12.95</v>
      </c>
      <c r="E524" s="14">
        <v>20.8</v>
      </c>
      <c r="F524" s="14">
        <v>41.26</v>
      </c>
      <c r="G524" s="14">
        <v>93.04</v>
      </c>
    </row>
    <row r="525" spans="1:7">
      <c r="A525" s="13" t="s">
        <v>185</v>
      </c>
      <c r="B525" s="14">
        <v>5.78</v>
      </c>
      <c r="C525" s="14">
        <v>73.92</v>
      </c>
      <c r="D525" s="14">
        <v>14.13</v>
      </c>
      <c r="E525" s="14">
        <v>8.6999999999999993</v>
      </c>
      <c r="F525" s="14">
        <v>8.27</v>
      </c>
      <c r="G525" s="14">
        <v>6.1</v>
      </c>
    </row>
    <row r="526" spans="1:7">
      <c r="A526" s="16" t="s">
        <v>328</v>
      </c>
      <c r="B526" s="12"/>
      <c r="C526" s="12"/>
      <c r="D526" s="12"/>
      <c r="E526" s="12"/>
      <c r="F526" s="12"/>
      <c r="G526" s="12"/>
    </row>
    <row r="527" spans="1:7">
      <c r="A527" s="13" t="s">
        <v>183</v>
      </c>
      <c r="B527" s="20">
        <v>174.78</v>
      </c>
      <c r="C527" s="20">
        <v>38.340000000000003</v>
      </c>
      <c r="D527" s="20">
        <v>109.47</v>
      </c>
      <c r="E527" s="20">
        <v>153.08000000000001</v>
      </c>
      <c r="F527" s="20">
        <v>198.2</v>
      </c>
      <c r="G527" s="20">
        <v>374.44</v>
      </c>
    </row>
    <row r="528" spans="1:7">
      <c r="A528" s="13" t="s">
        <v>184</v>
      </c>
      <c r="B528" s="14">
        <v>17.12</v>
      </c>
      <c r="C528" s="14">
        <v>6.93</v>
      </c>
      <c r="D528" s="14">
        <v>9.75</v>
      </c>
      <c r="E528" s="14">
        <v>14.49</v>
      </c>
      <c r="F528" s="14">
        <v>23.12</v>
      </c>
      <c r="G528" s="14">
        <v>53.49</v>
      </c>
    </row>
    <row r="529" spans="1:7">
      <c r="A529" s="13" t="s">
        <v>185</v>
      </c>
      <c r="B529" s="14">
        <v>9.8000000000000007</v>
      </c>
      <c r="C529" s="14">
        <v>18.07</v>
      </c>
      <c r="D529" s="14">
        <v>8.91</v>
      </c>
      <c r="E529" s="14">
        <v>9.4600000000000009</v>
      </c>
      <c r="F529" s="14">
        <v>11.66</v>
      </c>
      <c r="G529" s="14">
        <v>14.28</v>
      </c>
    </row>
    <row r="530" spans="1:7">
      <c r="A530" s="13"/>
      <c r="B530" s="14"/>
      <c r="C530" s="14"/>
      <c r="D530" s="14"/>
      <c r="E530" s="14"/>
      <c r="F530" s="14"/>
      <c r="G530" s="14"/>
    </row>
    <row r="531" spans="1:7">
      <c r="A531" s="11" t="s">
        <v>329</v>
      </c>
      <c r="B531" s="12"/>
      <c r="C531" s="12"/>
      <c r="D531" s="12"/>
      <c r="E531" s="12"/>
      <c r="F531" s="12"/>
      <c r="G531" s="12"/>
    </row>
    <row r="532" spans="1:7">
      <c r="A532" s="13" t="s">
        <v>183</v>
      </c>
      <c r="B532" s="20">
        <v>52287.21</v>
      </c>
      <c r="C532" s="20">
        <v>9220.41</v>
      </c>
      <c r="D532" s="20">
        <v>23751.119999999999</v>
      </c>
      <c r="E532" s="20">
        <v>40801.919999999998</v>
      </c>
      <c r="F532" s="20">
        <v>62847.47</v>
      </c>
      <c r="G532" s="20">
        <v>124698.3</v>
      </c>
    </row>
    <row r="533" spans="1:7">
      <c r="A533" s="13" t="s">
        <v>184</v>
      </c>
      <c r="B533" s="14">
        <v>649.98</v>
      </c>
      <c r="C533" s="14">
        <v>174.79</v>
      </c>
      <c r="D533" s="14">
        <v>267.62</v>
      </c>
      <c r="E533" s="14">
        <v>254.92</v>
      </c>
      <c r="F533" s="14">
        <v>554.15</v>
      </c>
      <c r="G533" s="14">
        <v>2019.8</v>
      </c>
    </row>
    <row r="534" spans="1:7">
      <c r="A534" s="13" t="s">
        <v>185</v>
      </c>
      <c r="B534" s="14">
        <v>1.24</v>
      </c>
      <c r="C534" s="14">
        <v>1.9</v>
      </c>
      <c r="D534" s="14">
        <v>1.1299999999999999</v>
      </c>
      <c r="E534" s="14">
        <v>0.62</v>
      </c>
      <c r="F534" s="14">
        <v>0.88</v>
      </c>
      <c r="G534" s="14">
        <v>1.62</v>
      </c>
    </row>
    <row r="535" spans="1:7">
      <c r="A535" s="19" t="s">
        <v>314</v>
      </c>
      <c r="B535" s="12"/>
      <c r="C535" s="12"/>
      <c r="D535" s="12"/>
      <c r="E535" s="12"/>
      <c r="F535" s="12"/>
      <c r="G535" s="12"/>
    </row>
    <row r="536" spans="1:7">
      <c r="A536" s="6" t="s">
        <v>330</v>
      </c>
      <c r="B536" s="12"/>
      <c r="C536" s="12"/>
      <c r="D536" s="12"/>
      <c r="E536" s="12"/>
      <c r="F536" s="12"/>
      <c r="G536" s="12"/>
    </row>
    <row r="537" spans="1:7">
      <c r="A537" s="6"/>
      <c r="B537" s="12"/>
      <c r="C537" s="12"/>
      <c r="D537" s="12"/>
      <c r="E537" s="12"/>
      <c r="F537" s="12"/>
      <c r="G537" s="12"/>
    </row>
    <row r="538" spans="1:7">
      <c r="A538" s="11" t="s">
        <v>331</v>
      </c>
      <c r="B538" s="12"/>
      <c r="C538" s="12"/>
      <c r="D538" s="12"/>
      <c r="E538" s="12"/>
      <c r="F538" s="12"/>
      <c r="G538" s="12"/>
    </row>
    <row r="539" spans="1:7">
      <c r="A539" s="13" t="s">
        <v>183</v>
      </c>
      <c r="B539" s="20">
        <v>-7566.89</v>
      </c>
      <c r="C539" s="20">
        <v>-378.43</v>
      </c>
      <c r="D539" s="20">
        <v>-2154.62</v>
      </c>
      <c r="E539" s="20">
        <v>-4000.34</v>
      </c>
      <c r="F539" s="20">
        <v>-11294.09</v>
      </c>
      <c r="G539" s="20">
        <v>-19986.59</v>
      </c>
    </row>
    <row r="540" spans="1:7">
      <c r="A540" s="13" t="s">
        <v>184</v>
      </c>
      <c r="B540" s="14">
        <v>1095.7</v>
      </c>
      <c r="C540" s="14">
        <v>646.54</v>
      </c>
      <c r="D540" s="14">
        <v>850.39</v>
      </c>
      <c r="E540" s="14">
        <v>2285.8000000000002</v>
      </c>
      <c r="F540" s="14">
        <v>2583.3000000000002</v>
      </c>
      <c r="G540" s="14">
        <v>5827.5</v>
      </c>
    </row>
    <row r="541" spans="1:7">
      <c r="A541" s="13" t="s">
        <v>185</v>
      </c>
      <c r="B541" s="14">
        <v>-14.48</v>
      </c>
      <c r="C541" s="14">
        <v>-170.8</v>
      </c>
      <c r="D541" s="14">
        <v>-39.47</v>
      </c>
      <c r="E541" s="14">
        <v>-57.14</v>
      </c>
      <c r="F541" s="14">
        <v>-22.87</v>
      </c>
      <c r="G541" s="14">
        <v>-29.16</v>
      </c>
    </row>
    <row r="542" spans="1:7">
      <c r="A542" s="16" t="s">
        <v>332</v>
      </c>
      <c r="B542" s="12"/>
      <c r="C542" s="12"/>
      <c r="D542" s="12"/>
      <c r="E542" s="12"/>
      <c r="F542" s="12"/>
      <c r="G542" s="12"/>
    </row>
    <row r="543" spans="1:7">
      <c r="A543" s="13" t="s">
        <v>183</v>
      </c>
      <c r="B543" s="20">
        <v>9210.94</v>
      </c>
      <c r="C543" s="20">
        <v>1279.58</v>
      </c>
      <c r="D543" s="20">
        <v>2974.67</v>
      </c>
      <c r="E543" s="20">
        <v>8000.7</v>
      </c>
      <c r="F543" s="20">
        <v>12683.61</v>
      </c>
      <c r="G543" s="20">
        <v>21096.01</v>
      </c>
    </row>
    <row r="544" spans="1:7">
      <c r="A544" s="13" t="s">
        <v>184</v>
      </c>
      <c r="B544" s="14">
        <v>822.36</v>
      </c>
      <c r="C544" s="14">
        <v>455.21</v>
      </c>
      <c r="D544" s="14">
        <v>702.01</v>
      </c>
      <c r="E544" s="14">
        <v>1957.6</v>
      </c>
      <c r="F544" s="14">
        <v>1634.7</v>
      </c>
      <c r="G544" s="14">
        <v>2774.5</v>
      </c>
    </row>
    <row r="545" spans="1:7">
      <c r="A545" s="13" t="s">
        <v>185</v>
      </c>
      <c r="B545" s="14">
        <v>8.93</v>
      </c>
      <c r="C545" s="14">
        <v>35.58</v>
      </c>
      <c r="D545" s="14">
        <v>23.6</v>
      </c>
      <c r="E545" s="14">
        <v>24.47</v>
      </c>
      <c r="F545" s="14">
        <v>12.89</v>
      </c>
      <c r="G545" s="14">
        <v>13.15</v>
      </c>
    </row>
    <row r="546" spans="1:7">
      <c r="A546" s="16" t="s">
        <v>333</v>
      </c>
      <c r="B546" s="12"/>
      <c r="C546" s="12"/>
      <c r="D546" s="12"/>
      <c r="E546" s="12"/>
      <c r="F546" s="12"/>
      <c r="G546" s="12"/>
    </row>
    <row r="547" spans="1:7">
      <c r="A547" s="13" t="s">
        <v>183</v>
      </c>
      <c r="B547" s="20">
        <v>16777.830000000002</v>
      </c>
      <c r="C547" s="20">
        <v>1658.01</v>
      </c>
      <c r="D547" s="20">
        <v>5129.29</v>
      </c>
      <c r="E547" s="20">
        <v>12001.04</v>
      </c>
      <c r="F547" s="20">
        <v>23977.7</v>
      </c>
      <c r="G547" s="20">
        <v>41082.6</v>
      </c>
    </row>
    <row r="548" spans="1:7">
      <c r="A548" s="13" t="s">
        <v>184</v>
      </c>
      <c r="B548" s="14">
        <v>834.65</v>
      </c>
      <c r="C548" s="14">
        <v>441.91</v>
      </c>
      <c r="D548" s="14">
        <v>797.46</v>
      </c>
      <c r="E548" s="14">
        <v>1592.1</v>
      </c>
      <c r="F548" s="14">
        <v>2124.6999999999998</v>
      </c>
      <c r="G548" s="14">
        <v>4628.1000000000004</v>
      </c>
    </row>
    <row r="549" spans="1:7">
      <c r="A549" s="13" t="s">
        <v>185</v>
      </c>
      <c r="B549" s="14">
        <v>4.97</v>
      </c>
      <c r="C549" s="14">
        <v>26.65</v>
      </c>
      <c r="D549" s="14">
        <v>15.55</v>
      </c>
      <c r="E549" s="14">
        <v>13.27</v>
      </c>
      <c r="F549" s="14">
        <v>8.86</v>
      </c>
      <c r="G549" s="14">
        <v>11.27</v>
      </c>
    </row>
    <row r="550" spans="1:7">
      <c r="A550" s="19" t="s">
        <v>314</v>
      </c>
      <c r="B550" s="12"/>
      <c r="C550" s="12"/>
      <c r="D550" s="12"/>
      <c r="E550" s="12"/>
      <c r="F550" s="12"/>
      <c r="G550" s="12"/>
    </row>
    <row r="551" spans="1:7">
      <c r="A551" s="11" t="s">
        <v>334</v>
      </c>
      <c r="B551" s="12"/>
      <c r="C551" s="12"/>
      <c r="D551" s="12"/>
      <c r="E551" s="12"/>
      <c r="F551" s="12"/>
      <c r="G551" s="12"/>
    </row>
    <row r="552" spans="1:7">
      <c r="A552" s="19" t="s">
        <v>314</v>
      </c>
      <c r="B552" s="12"/>
      <c r="C552" s="12"/>
      <c r="D552" s="12"/>
      <c r="E552" s="12"/>
      <c r="F552" s="12"/>
      <c r="G552" s="12"/>
    </row>
    <row r="553" spans="1:7">
      <c r="A553" s="16" t="s">
        <v>335</v>
      </c>
      <c r="B553" s="12"/>
      <c r="C553" s="12"/>
      <c r="D553" s="12"/>
      <c r="E553" s="12"/>
      <c r="F553" s="12"/>
      <c r="G553" s="12"/>
    </row>
    <row r="554" spans="1:7">
      <c r="A554" s="13" t="s">
        <v>183</v>
      </c>
      <c r="B554" s="20">
        <v>556.29999999999995</v>
      </c>
      <c r="C554" s="20">
        <v>173.73</v>
      </c>
      <c r="D554" s="20">
        <v>232.45</v>
      </c>
      <c r="E554" s="20">
        <v>319.10000000000002</v>
      </c>
      <c r="F554" s="20">
        <v>620.89</v>
      </c>
      <c r="G554" s="20">
        <v>1434.09</v>
      </c>
    </row>
    <row r="555" spans="1:7">
      <c r="A555" s="13" t="s">
        <v>184</v>
      </c>
      <c r="B555" s="14">
        <v>85.89</v>
      </c>
      <c r="C555" s="14">
        <v>70.66</v>
      </c>
      <c r="D555" s="14">
        <v>54.93</v>
      </c>
      <c r="E555" s="14">
        <v>68.63</v>
      </c>
      <c r="F555" s="14">
        <v>96.72</v>
      </c>
      <c r="G555" s="14">
        <v>442.86</v>
      </c>
    </row>
    <row r="556" spans="1:7">
      <c r="A556" s="13" t="s">
        <v>185</v>
      </c>
      <c r="B556" s="14">
        <v>15.44</v>
      </c>
      <c r="C556" s="14">
        <v>40.67</v>
      </c>
      <c r="D556" s="14">
        <v>23.63</v>
      </c>
      <c r="E556" s="14">
        <v>21.51</v>
      </c>
      <c r="F556" s="14">
        <v>15.58</v>
      </c>
      <c r="G556" s="14">
        <v>30.88</v>
      </c>
    </row>
    <row r="557" spans="1:7">
      <c r="A557" s="16" t="s">
        <v>336</v>
      </c>
      <c r="B557" s="12"/>
      <c r="C557" s="12"/>
      <c r="D557" s="12"/>
      <c r="E557" s="12"/>
      <c r="F557" s="12"/>
      <c r="G557" s="12"/>
    </row>
    <row r="558" spans="1:7">
      <c r="A558" s="13" t="s">
        <v>183</v>
      </c>
      <c r="B558" s="20">
        <v>-1790.89</v>
      </c>
      <c r="C558" s="20">
        <v>-320.87</v>
      </c>
      <c r="D558" s="20">
        <v>-568.66999999999996</v>
      </c>
      <c r="E558" s="20">
        <v>-1173.94</v>
      </c>
      <c r="F558" s="20">
        <v>-2281.94</v>
      </c>
      <c r="G558" s="20">
        <v>-4604.78</v>
      </c>
    </row>
    <row r="559" spans="1:7">
      <c r="A559" s="13" t="s">
        <v>184</v>
      </c>
      <c r="B559" s="14">
        <v>55.16</v>
      </c>
      <c r="C559" s="14">
        <v>41.31</v>
      </c>
      <c r="D559" s="14">
        <v>36.450000000000003</v>
      </c>
      <c r="E559" s="14">
        <v>79.349999999999994</v>
      </c>
      <c r="F559" s="14">
        <v>132.75</v>
      </c>
      <c r="G559" s="14">
        <v>153.66999999999999</v>
      </c>
    </row>
    <row r="560" spans="1:7">
      <c r="A560" s="13" t="s">
        <v>185</v>
      </c>
      <c r="B560" s="14">
        <v>-3.08</v>
      </c>
      <c r="C560" s="14">
        <v>-12.88</v>
      </c>
      <c r="D560" s="14">
        <v>-6.41</v>
      </c>
      <c r="E560" s="14">
        <v>-6.76</v>
      </c>
      <c r="F560" s="14">
        <v>-5.82</v>
      </c>
      <c r="G560" s="14">
        <v>-3.34</v>
      </c>
    </row>
    <row r="561" spans="1:7">
      <c r="A561" s="16" t="s">
        <v>337</v>
      </c>
      <c r="B561" s="12"/>
      <c r="C561" s="12"/>
      <c r="D561" s="12"/>
      <c r="E561" s="12"/>
      <c r="F561" s="12"/>
      <c r="G561" s="12"/>
    </row>
    <row r="562" spans="1:7">
      <c r="A562" s="13" t="s">
        <v>183</v>
      </c>
      <c r="B562" s="20">
        <v>137638.94</v>
      </c>
      <c r="C562" s="20">
        <v>48738.69</v>
      </c>
      <c r="D562" s="20">
        <v>80329.23</v>
      </c>
      <c r="E562" s="20">
        <v>106930.93</v>
      </c>
      <c r="F562" s="20">
        <v>155158.04999999999</v>
      </c>
      <c r="G562" s="20">
        <v>296787.51</v>
      </c>
    </row>
    <row r="563" spans="1:7">
      <c r="A563" s="13" t="s">
        <v>184</v>
      </c>
      <c r="B563" s="14">
        <v>2888.3</v>
      </c>
      <c r="C563" s="14">
        <v>2371.8000000000002</v>
      </c>
      <c r="D563" s="14">
        <v>3065.1</v>
      </c>
      <c r="E563" s="14">
        <v>4386.8999999999996</v>
      </c>
      <c r="F563" s="14">
        <v>4429.2</v>
      </c>
      <c r="G563" s="14">
        <v>7652.5</v>
      </c>
    </row>
    <row r="564" spans="1:7">
      <c r="A564" s="13" t="s">
        <v>185</v>
      </c>
      <c r="B564" s="14">
        <v>2.1</v>
      </c>
      <c r="C564" s="14">
        <v>4.87</v>
      </c>
      <c r="D564" s="14">
        <v>3.82</v>
      </c>
      <c r="E564" s="14">
        <v>4.0999999999999996</v>
      </c>
      <c r="F564" s="14">
        <v>2.85</v>
      </c>
      <c r="G564" s="14">
        <v>2.58</v>
      </c>
    </row>
    <row r="565" spans="1:7">
      <c r="A565" s="16" t="s">
        <v>338</v>
      </c>
      <c r="B565" s="12"/>
      <c r="C565" s="12"/>
      <c r="D565" s="12"/>
      <c r="E565" s="12"/>
      <c r="F565" s="12"/>
      <c r="G565" s="12"/>
    </row>
    <row r="566" spans="1:7">
      <c r="A566" s="13" t="s">
        <v>183</v>
      </c>
      <c r="B566" s="20">
        <v>780.86</v>
      </c>
      <c r="C566" s="20">
        <v>319.85000000000002</v>
      </c>
      <c r="D566" s="20">
        <v>495.38</v>
      </c>
      <c r="E566" s="20">
        <v>652.67999999999995</v>
      </c>
      <c r="F566" s="20">
        <v>922.06</v>
      </c>
      <c r="G566" s="20">
        <v>1513.12</v>
      </c>
    </row>
    <row r="567" spans="1:7">
      <c r="A567" s="13" t="s">
        <v>184</v>
      </c>
      <c r="B567" s="14">
        <v>12.39</v>
      </c>
      <c r="C567" s="14">
        <v>15.27</v>
      </c>
      <c r="D567" s="14">
        <v>14.34</v>
      </c>
      <c r="E567" s="14">
        <v>15.04</v>
      </c>
      <c r="F567" s="14">
        <v>19.100000000000001</v>
      </c>
      <c r="G567" s="14">
        <v>23.96</v>
      </c>
    </row>
    <row r="568" spans="1:7">
      <c r="A568" s="13" t="s">
        <v>185</v>
      </c>
      <c r="B568" s="14">
        <v>1.59</v>
      </c>
      <c r="C568" s="14">
        <v>4.78</v>
      </c>
      <c r="D568" s="14">
        <v>2.9</v>
      </c>
      <c r="E568" s="14">
        <v>2.31</v>
      </c>
      <c r="F568" s="14">
        <v>2.0699999999999998</v>
      </c>
      <c r="G568" s="14">
        <v>1.58</v>
      </c>
    </row>
    <row r="569" spans="1:7">
      <c r="A569" s="13"/>
      <c r="B569" s="14"/>
      <c r="C569" s="14"/>
      <c r="D569" s="14"/>
      <c r="E569" s="14"/>
      <c r="F569" s="14"/>
      <c r="G569" s="14"/>
    </row>
    <row r="570" spans="1:7">
      <c r="A570" s="11" t="s">
        <v>339</v>
      </c>
      <c r="B570" s="12"/>
      <c r="C570" s="12"/>
      <c r="D570" s="12"/>
      <c r="E570" s="12"/>
      <c r="F570" s="12"/>
      <c r="G570" s="12"/>
    </row>
    <row r="571" spans="1:7">
      <c r="A571" s="13" t="s">
        <v>183</v>
      </c>
      <c r="B571" s="20">
        <v>1215.44</v>
      </c>
      <c r="C571" s="20">
        <v>450.02</v>
      </c>
      <c r="D571" s="20">
        <v>624.14</v>
      </c>
      <c r="E571" s="20">
        <v>773.56</v>
      </c>
      <c r="F571" s="20">
        <v>1262.1199999999999</v>
      </c>
      <c r="G571" s="20">
        <v>2965.26</v>
      </c>
    </row>
    <row r="572" spans="1:7">
      <c r="A572" s="13" t="s">
        <v>184</v>
      </c>
      <c r="B572" s="14">
        <v>51.29</v>
      </c>
      <c r="C572" s="14">
        <v>41.3</v>
      </c>
      <c r="D572" s="14">
        <v>67.47</v>
      </c>
      <c r="E572" s="14">
        <v>51.11</v>
      </c>
      <c r="F572" s="14">
        <v>77.42</v>
      </c>
      <c r="G572" s="14">
        <v>174.67</v>
      </c>
    </row>
    <row r="573" spans="1:7">
      <c r="A573" s="13" t="s">
        <v>185</v>
      </c>
      <c r="B573" s="14">
        <v>4.22</v>
      </c>
      <c r="C573" s="14">
        <v>9.18</v>
      </c>
      <c r="D573" s="14">
        <v>10.81</v>
      </c>
      <c r="E573" s="14">
        <v>6.61</v>
      </c>
      <c r="F573" s="14">
        <v>6.13</v>
      </c>
      <c r="G573" s="14">
        <v>5.89</v>
      </c>
    </row>
    <row r="574" spans="1:7">
      <c r="A574" s="16" t="s">
        <v>340</v>
      </c>
      <c r="B574" s="12"/>
      <c r="C574" s="12"/>
      <c r="D574" s="12"/>
      <c r="E574" s="12"/>
      <c r="F574" s="12"/>
      <c r="G574" s="12"/>
    </row>
    <row r="575" spans="1:7">
      <c r="A575" s="13" t="s">
        <v>183</v>
      </c>
      <c r="B575" s="20">
        <v>74.03</v>
      </c>
      <c r="C575" s="20">
        <v>14.14</v>
      </c>
      <c r="D575" s="20">
        <v>33.090000000000003</v>
      </c>
      <c r="E575" s="20">
        <v>39.14</v>
      </c>
      <c r="F575" s="20">
        <v>59.45</v>
      </c>
      <c r="G575" s="20">
        <v>224.13</v>
      </c>
    </row>
    <row r="576" spans="1:7">
      <c r="A576" s="13" t="s">
        <v>184</v>
      </c>
      <c r="B576" s="14">
        <v>5.85</v>
      </c>
      <c r="C576" s="14">
        <v>2.96</v>
      </c>
      <c r="D576" s="14">
        <v>9.8000000000000007</v>
      </c>
      <c r="E576" s="14">
        <v>5.34</v>
      </c>
      <c r="F576" s="14">
        <v>6.61</v>
      </c>
      <c r="G576" s="14">
        <v>26.23</v>
      </c>
    </row>
    <row r="577" spans="1:7">
      <c r="A577" s="13" t="s">
        <v>185</v>
      </c>
      <c r="B577" s="14">
        <v>7.9</v>
      </c>
      <c r="C577" s="14">
        <v>20.94</v>
      </c>
      <c r="D577" s="14">
        <v>29.62</v>
      </c>
      <c r="E577" s="14">
        <v>13.64</v>
      </c>
      <c r="F577" s="14">
        <v>11.11</v>
      </c>
      <c r="G577" s="14">
        <v>11.7</v>
      </c>
    </row>
    <row r="578" spans="1:7">
      <c r="A578" s="16" t="s">
        <v>341</v>
      </c>
      <c r="B578" s="12"/>
      <c r="C578" s="12"/>
      <c r="D578" s="12"/>
      <c r="E578" s="12"/>
      <c r="F578" s="12"/>
      <c r="G578" s="12"/>
    </row>
    <row r="579" spans="1:7">
      <c r="A579" s="13" t="s">
        <v>183</v>
      </c>
      <c r="B579" s="20">
        <v>19.91</v>
      </c>
      <c r="C579" s="20">
        <v>4.1500000000000004</v>
      </c>
      <c r="D579" s="20">
        <v>8.4</v>
      </c>
      <c r="E579" s="20">
        <v>20.05</v>
      </c>
      <c r="F579" s="20">
        <v>21.79</v>
      </c>
      <c r="G579" s="20">
        <v>45.14</v>
      </c>
    </row>
    <row r="580" spans="1:7">
      <c r="A580" s="13" t="s">
        <v>184</v>
      </c>
      <c r="B580" s="14">
        <v>2.0099999999999998</v>
      </c>
      <c r="C580" s="14">
        <v>1.3</v>
      </c>
      <c r="D580" s="14">
        <v>2.2999999999999998</v>
      </c>
      <c r="E580" s="14">
        <v>4.84</v>
      </c>
      <c r="F580" s="14">
        <v>3.37</v>
      </c>
      <c r="G580" s="14">
        <v>7.41</v>
      </c>
    </row>
    <row r="581" spans="1:7">
      <c r="A581" s="13" t="s">
        <v>185</v>
      </c>
      <c r="B581" s="14">
        <v>10.09</v>
      </c>
      <c r="C581" s="14">
        <v>31.27</v>
      </c>
      <c r="D581" s="14">
        <v>27.4</v>
      </c>
      <c r="E581" s="14">
        <v>24.13</v>
      </c>
      <c r="F581" s="14">
        <v>15.46</v>
      </c>
      <c r="G581" s="14">
        <v>16.43</v>
      </c>
    </row>
    <row r="582" spans="1:7">
      <c r="A582" s="16" t="s">
        <v>342</v>
      </c>
      <c r="B582" s="12"/>
      <c r="C582" s="12"/>
      <c r="D582" s="12"/>
      <c r="E582" s="12"/>
      <c r="F582" s="12"/>
      <c r="G582" s="12"/>
    </row>
    <row r="583" spans="1:7">
      <c r="A583" s="13" t="s">
        <v>183</v>
      </c>
      <c r="B583" s="20">
        <v>282.77999999999997</v>
      </c>
      <c r="C583" s="20">
        <v>115.4</v>
      </c>
      <c r="D583" s="20">
        <v>176.7</v>
      </c>
      <c r="E583" s="20">
        <v>176.13</v>
      </c>
      <c r="F583" s="20">
        <v>325.08</v>
      </c>
      <c r="G583" s="20">
        <v>620.20000000000005</v>
      </c>
    </row>
    <row r="584" spans="1:7">
      <c r="A584" s="13" t="s">
        <v>184</v>
      </c>
      <c r="B584" s="14">
        <v>19.05</v>
      </c>
      <c r="C584" s="14">
        <v>16.97</v>
      </c>
      <c r="D584" s="14">
        <v>45.69</v>
      </c>
      <c r="E584" s="14">
        <v>17.899999999999999</v>
      </c>
      <c r="F584" s="14">
        <v>35.36</v>
      </c>
      <c r="G584" s="14">
        <v>46.35</v>
      </c>
    </row>
    <row r="585" spans="1:7">
      <c r="A585" s="13" t="s">
        <v>185</v>
      </c>
      <c r="B585" s="14">
        <v>6.74</v>
      </c>
      <c r="C585" s="14">
        <v>14.71</v>
      </c>
      <c r="D585" s="14">
        <v>25.86</v>
      </c>
      <c r="E585" s="14">
        <v>10.16</v>
      </c>
      <c r="F585" s="14">
        <v>10.88</v>
      </c>
      <c r="G585" s="14">
        <v>7.47</v>
      </c>
    </row>
    <row r="586" spans="1:7">
      <c r="A586" s="18" t="s">
        <v>343</v>
      </c>
      <c r="B586" s="12"/>
      <c r="C586" s="12"/>
      <c r="D586" s="12"/>
      <c r="E586" s="12"/>
      <c r="F586" s="12"/>
      <c r="G586" s="12"/>
    </row>
    <row r="587" spans="1:7">
      <c r="A587" s="13" t="s">
        <v>183</v>
      </c>
      <c r="B587" s="20">
        <v>61.07</v>
      </c>
      <c r="C587" s="20">
        <v>18.84</v>
      </c>
      <c r="D587" s="20">
        <v>35.700000000000003</v>
      </c>
      <c r="E587" s="20">
        <v>42.96</v>
      </c>
      <c r="F587" s="20">
        <v>98.27</v>
      </c>
      <c r="G587" s="20">
        <v>109.54</v>
      </c>
    </row>
    <row r="588" spans="1:7">
      <c r="A588" s="13" t="s">
        <v>184</v>
      </c>
      <c r="B588" s="14">
        <v>5.62</v>
      </c>
      <c r="C588" s="14">
        <v>2.7</v>
      </c>
      <c r="D588" s="14">
        <v>3.89</v>
      </c>
      <c r="E588" s="14">
        <v>5.62</v>
      </c>
      <c r="F588" s="14">
        <v>25.33</v>
      </c>
      <c r="G588" s="14">
        <v>8.8699999999999992</v>
      </c>
    </row>
    <row r="589" spans="1:7">
      <c r="A589" s="13" t="s">
        <v>185</v>
      </c>
      <c r="B589" s="14">
        <v>9.1999999999999993</v>
      </c>
      <c r="C589" s="14">
        <v>14.32</v>
      </c>
      <c r="D589" s="14">
        <v>10.91</v>
      </c>
      <c r="E589" s="14">
        <v>13.07</v>
      </c>
      <c r="F589" s="14">
        <v>25.78</v>
      </c>
      <c r="G589" s="14">
        <v>8.1</v>
      </c>
    </row>
    <row r="590" spans="1:7">
      <c r="A590" s="18" t="s">
        <v>267</v>
      </c>
      <c r="B590" s="12"/>
      <c r="C590" s="12"/>
      <c r="D590" s="12"/>
      <c r="E590" s="12"/>
      <c r="F590" s="12"/>
      <c r="G590" s="12"/>
    </row>
    <row r="591" spans="1:7">
      <c r="A591" s="13" t="s">
        <v>183</v>
      </c>
      <c r="B591" s="20">
        <v>18.899999999999999</v>
      </c>
      <c r="C591" s="20">
        <v>7.54</v>
      </c>
      <c r="D591" s="20">
        <v>13.13</v>
      </c>
      <c r="E591" s="20">
        <v>10.029999999999999</v>
      </c>
      <c r="F591" s="20">
        <v>29.34</v>
      </c>
      <c r="G591" s="20">
        <v>34.46</v>
      </c>
    </row>
    <row r="592" spans="1:7">
      <c r="A592" s="13" t="s">
        <v>184</v>
      </c>
      <c r="B592" s="14">
        <v>2.0099999999999998</v>
      </c>
      <c r="C592" s="14">
        <v>2.33</v>
      </c>
      <c r="D592" s="14">
        <v>3.21</v>
      </c>
      <c r="E592" s="14">
        <v>3.26</v>
      </c>
      <c r="F592" s="14">
        <v>6.59</v>
      </c>
      <c r="G592" s="14">
        <v>6.7</v>
      </c>
    </row>
    <row r="593" spans="1:7">
      <c r="A593" s="13" t="s">
        <v>185</v>
      </c>
      <c r="B593" s="14">
        <v>10.62</v>
      </c>
      <c r="C593" s="14">
        <v>30.9</v>
      </c>
      <c r="D593" s="14">
        <v>24.43</v>
      </c>
      <c r="E593" s="14">
        <v>32.450000000000003</v>
      </c>
      <c r="F593" s="14">
        <v>22.48</v>
      </c>
      <c r="G593" s="14">
        <v>19.43</v>
      </c>
    </row>
    <row r="594" spans="1:7">
      <c r="A594" s="13"/>
      <c r="B594" s="14"/>
      <c r="C594" s="14"/>
      <c r="D594" s="14"/>
      <c r="E594" s="14"/>
      <c r="F594" s="14"/>
      <c r="G594" s="14"/>
    </row>
    <row r="595" spans="1:7">
      <c r="A595" s="18" t="s">
        <v>344</v>
      </c>
      <c r="B595" s="12"/>
      <c r="C595" s="12"/>
      <c r="D595" s="12"/>
      <c r="E595" s="12"/>
      <c r="F595" s="12"/>
      <c r="G595" s="12"/>
    </row>
    <row r="596" spans="1:7">
      <c r="A596" s="13" t="s">
        <v>183</v>
      </c>
      <c r="B596" s="20">
        <v>31.93</v>
      </c>
      <c r="C596" s="20">
        <v>6.4</v>
      </c>
      <c r="D596" s="20">
        <v>22.44</v>
      </c>
      <c r="E596" s="20">
        <v>25.78</v>
      </c>
      <c r="F596" s="20">
        <v>25.2</v>
      </c>
      <c r="G596" s="20">
        <v>79.77</v>
      </c>
    </row>
    <row r="597" spans="1:7">
      <c r="A597" s="13" t="s">
        <v>184</v>
      </c>
      <c r="B597" s="14">
        <v>4.29</v>
      </c>
      <c r="C597" s="14">
        <v>1.37</v>
      </c>
      <c r="D597" s="14">
        <v>5.66</v>
      </c>
      <c r="E597" s="14">
        <v>7.44</v>
      </c>
      <c r="F597" s="14">
        <v>5.22</v>
      </c>
      <c r="G597" s="14">
        <v>17.09</v>
      </c>
    </row>
    <row r="598" spans="1:7">
      <c r="A598" s="13" t="s">
        <v>185</v>
      </c>
      <c r="B598" s="14">
        <v>13.42</v>
      </c>
      <c r="C598" s="14">
        <v>21.38</v>
      </c>
      <c r="D598" s="14">
        <v>25.24</v>
      </c>
      <c r="E598" s="14">
        <v>28.88</v>
      </c>
      <c r="F598" s="14">
        <v>20.72</v>
      </c>
      <c r="G598" s="14">
        <v>21.42</v>
      </c>
    </row>
    <row r="599" spans="1:7">
      <c r="A599" s="21" t="s">
        <v>345</v>
      </c>
      <c r="B599" s="12"/>
      <c r="C599" s="12"/>
      <c r="D599" s="12"/>
      <c r="E599" s="12"/>
      <c r="F599" s="12"/>
      <c r="G599" s="12"/>
    </row>
    <row r="600" spans="1:7">
      <c r="A600" s="13" t="s">
        <v>183</v>
      </c>
      <c r="B600" s="20">
        <v>11.71</v>
      </c>
      <c r="C600" s="20">
        <v>1.36</v>
      </c>
      <c r="D600" s="20">
        <v>9.17</v>
      </c>
      <c r="E600" s="20">
        <v>11.01</v>
      </c>
      <c r="F600" s="20">
        <v>7.32</v>
      </c>
      <c r="G600" s="20">
        <v>29.68</v>
      </c>
    </row>
    <row r="601" spans="1:7">
      <c r="A601" s="13" t="s">
        <v>184</v>
      </c>
      <c r="B601" s="14">
        <v>3.68</v>
      </c>
      <c r="C601" s="14">
        <v>0.51</v>
      </c>
      <c r="D601" s="14">
        <v>4.8499999999999996</v>
      </c>
      <c r="E601" s="14">
        <v>6.65</v>
      </c>
      <c r="F601" s="14">
        <v>4.21</v>
      </c>
      <c r="G601" s="14">
        <v>15.42</v>
      </c>
    </row>
    <row r="602" spans="1:7">
      <c r="A602" s="13" t="s">
        <v>185</v>
      </c>
      <c r="B602" s="14">
        <v>31.4</v>
      </c>
      <c r="C602" s="14">
        <v>37.25</v>
      </c>
      <c r="D602" s="14">
        <v>52.85</v>
      </c>
      <c r="E602" s="14">
        <v>60.44</v>
      </c>
      <c r="F602" s="14">
        <v>57.51</v>
      </c>
      <c r="G602" s="14">
        <v>51.94</v>
      </c>
    </row>
    <row r="603" spans="1:7">
      <c r="A603" s="13"/>
      <c r="B603" s="14"/>
      <c r="C603" s="14"/>
      <c r="D603" s="14"/>
      <c r="E603" s="14"/>
      <c r="F603" s="14"/>
      <c r="G603" s="14"/>
    </row>
    <row r="604" spans="1:7">
      <c r="A604" s="21" t="s">
        <v>346</v>
      </c>
      <c r="B604" s="12"/>
      <c r="C604" s="12"/>
      <c r="D604" s="12"/>
      <c r="E604" s="12"/>
      <c r="F604" s="12"/>
      <c r="G604" s="12"/>
    </row>
    <row r="605" spans="1:7">
      <c r="A605" s="13" t="s">
        <v>183</v>
      </c>
      <c r="B605" s="20">
        <v>20.22</v>
      </c>
      <c r="C605" s="20">
        <v>5.04</v>
      </c>
      <c r="D605" s="20">
        <v>13.27</v>
      </c>
      <c r="E605" s="20">
        <v>14.77</v>
      </c>
      <c r="F605" s="20">
        <v>17.88</v>
      </c>
      <c r="G605" s="20">
        <v>50.09</v>
      </c>
    </row>
    <row r="606" spans="1:7">
      <c r="A606" s="13" t="s">
        <v>184</v>
      </c>
      <c r="B606" s="14">
        <v>2.02</v>
      </c>
      <c r="C606" s="14">
        <v>1.36</v>
      </c>
      <c r="D606" s="14">
        <v>2.4900000000000002</v>
      </c>
      <c r="E606" s="14">
        <v>3.9</v>
      </c>
      <c r="F606" s="14">
        <v>3.84</v>
      </c>
      <c r="G606" s="14">
        <v>7.68</v>
      </c>
    </row>
    <row r="607" spans="1:7">
      <c r="A607" s="13" t="s">
        <v>185</v>
      </c>
      <c r="B607" s="14">
        <v>9.98</v>
      </c>
      <c r="C607" s="14">
        <v>26.98</v>
      </c>
      <c r="D607" s="14">
        <v>18.77</v>
      </c>
      <c r="E607" s="14">
        <v>26.37</v>
      </c>
      <c r="F607" s="14">
        <v>21.47</v>
      </c>
      <c r="G607" s="14">
        <v>15.33</v>
      </c>
    </row>
    <row r="608" spans="1:7">
      <c r="A608" s="18" t="s">
        <v>272</v>
      </c>
      <c r="B608" s="12"/>
      <c r="C608" s="12"/>
      <c r="D608" s="12"/>
      <c r="E608" s="12"/>
      <c r="F608" s="12"/>
      <c r="G608" s="12"/>
    </row>
    <row r="609" spans="1:7">
      <c r="A609" s="13" t="s">
        <v>183</v>
      </c>
      <c r="B609" s="20">
        <v>71.64</v>
      </c>
      <c r="C609" s="20">
        <v>24.17</v>
      </c>
      <c r="D609" s="20">
        <v>29.03</v>
      </c>
      <c r="E609" s="20">
        <v>44.04</v>
      </c>
      <c r="F609" s="20">
        <v>91.03</v>
      </c>
      <c r="G609" s="20">
        <v>169.84</v>
      </c>
    </row>
    <row r="610" spans="1:7">
      <c r="A610" s="13" t="s">
        <v>184</v>
      </c>
      <c r="B610" s="14">
        <v>7.39</v>
      </c>
      <c r="C610" s="14">
        <v>7.15</v>
      </c>
      <c r="D610" s="14">
        <v>5.46</v>
      </c>
      <c r="E610" s="14">
        <v>6.85</v>
      </c>
      <c r="F610" s="14">
        <v>13.4</v>
      </c>
      <c r="G610" s="14">
        <v>26.23</v>
      </c>
    </row>
    <row r="611" spans="1:7">
      <c r="A611" s="13" t="s">
        <v>185</v>
      </c>
      <c r="B611" s="14">
        <v>10.31</v>
      </c>
      <c r="C611" s="14">
        <v>29.58</v>
      </c>
      <c r="D611" s="14">
        <v>18.809999999999999</v>
      </c>
      <c r="E611" s="14">
        <v>15.56</v>
      </c>
      <c r="F611" s="14">
        <v>14.72</v>
      </c>
      <c r="G611" s="14">
        <v>15.45</v>
      </c>
    </row>
    <row r="612" spans="1:7">
      <c r="A612" s="18" t="s">
        <v>347</v>
      </c>
      <c r="B612" s="12"/>
      <c r="C612" s="12"/>
      <c r="D612" s="12"/>
      <c r="E612" s="12"/>
      <c r="F612" s="12"/>
      <c r="G612" s="12"/>
    </row>
    <row r="613" spans="1:7">
      <c r="A613" s="13" t="s">
        <v>183</v>
      </c>
      <c r="B613" s="20">
        <v>99.23</v>
      </c>
      <c r="C613" s="20">
        <v>58.44</v>
      </c>
      <c r="D613" s="20">
        <v>76.400000000000006</v>
      </c>
      <c r="E613" s="20">
        <v>53.33</v>
      </c>
      <c r="F613" s="20">
        <v>81.239999999999995</v>
      </c>
      <c r="G613" s="20">
        <v>226.58</v>
      </c>
    </row>
    <row r="614" spans="1:7">
      <c r="A614" s="13" t="s">
        <v>184</v>
      </c>
      <c r="B614" s="14">
        <v>11.63</v>
      </c>
      <c r="C614" s="14">
        <v>15.13</v>
      </c>
      <c r="D614" s="14">
        <v>38.56</v>
      </c>
      <c r="E614" s="14">
        <v>9.7100000000000009</v>
      </c>
      <c r="F614" s="14">
        <v>14.96</v>
      </c>
      <c r="G614" s="14">
        <v>28.16</v>
      </c>
    </row>
    <row r="615" spans="1:7">
      <c r="A615" s="13" t="s">
        <v>185</v>
      </c>
      <c r="B615" s="14">
        <v>11.72</v>
      </c>
      <c r="C615" s="14">
        <v>25.89</v>
      </c>
      <c r="D615" s="14">
        <v>50.47</v>
      </c>
      <c r="E615" s="14">
        <v>18.2</v>
      </c>
      <c r="F615" s="14">
        <v>18.420000000000002</v>
      </c>
      <c r="G615" s="14">
        <v>12.43</v>
      </c>
    </row>
    <row r="616" spans="1:7">
      <c r="A616" s="16" t="s">
        <v>348</v>
      </c>
      <c r="B616" s="12"/>
      <c r="C616" s="12"/>
      <c r="D616" s="12"/>
      <c r="E616" s="12"/>
      <c r="F616" s="12"/>
      <c r="G616" s="12"/>
    </row>
    <row r="617" spans="1:7">
      <c r="A617" s="13" t="s">
        <v>183</v>
      </c>
      <c r="B617" s="20">
        <v>286.38</v>
      </c>
      <c r="C617" s="20">
        <v>152.86000000000001</v>
      </c>
      <c r="D617" s="20">
        <v>177.8</v>
      </c>
      <c r="E617" s="20">
        <v>232.83</v>
      </c>
      <c r="F617" s="20">
        <v>324.73</v>
      </c>
      <c r="G617" s="20">
        <v>543.39</v>
      </c>
    </row>
    <row r="618" spans="1:7">
      <c r="A618" s="13" t="s">
        <v>184</v>
      </c>
      <c r="B618" s="14">
        <v>16.88</v>
      </c>
      <c r="C618" s="14">
        <v>21.85</v>
      </c>
      <c r="D618" s="14">
        <v>20.02</v>
      </c>
      <c r="E618" s="14">
        <v>28.14</v>
      </c>
      <c r="F618" s="14">
        <v>28.36</v>
      </c>
      <c r="G618" s="14">
        <v>69.09</v>
      </c>
    </row>
    <row r="619" spans="1:7">
      <c r="A619" s="13" t="s">
        <v>185</v>
      </c>
      <c r="B619" s="14">
        <v>5.89</v>
      </c>
      <c r="C619" s="14">
        <v>14.29</v>
      </c>
      <c r="D619" s="14">
        <v>11.26</v>
      </c>
      <c r="E619" s="14">
        <v>12.09</v>
      </c>
      <c r="F619" s="14">
        <v>8.73</v>
      </c>
      <c r="G619" s="14">
        <v>12.71</v>
      </c>
    </row>
    <row r="620" spans="1:7">
      <c r="A620" s="18" t="s">
        <v>349</v>
      </c>
      <c r="B620" s="12"/>
      <c r="C620" s="12"/>
      <c r="D620" s="12"/>
      <c r="E620" s="12"/>
      <c r="F620" s="12"/>
      <c r="G620" s="12"/>
    </row>
    <row r="621" spans="1:7">
      <c r="A621" s="13" t="s">
        <v>183</v>
      </c>
      <c r="B621" s="20">
        <v>75.540000000000006</v>
      </c>
      <c r="C621" s="20">
        <v>38.409999999999997</v>
      </c>
      <c r="D621" s="20">
        <v>45.19</v>
      </c>
      <c r="E621" s="20">
        <v>57.54</v>
      </c>
      <c r="F621" s="20">
        <v>82.17</v>
      </c>
      <c r="G621" s="20">
        <v>154.31</v>
      </c>
    </row>
    <row r="622" spans="1:7">
      <c r="A622" s="13" t="s">
        <v>184</v>
      </c>
      <c r="B622" s="14">
        <v>7.54</v>
      </c>
      <c r="C622" s="14">
        <v>8.2200000000000006</v>
      </c>
      <c r="D622" s="14">
        <v>6.26</v>
      </c>
      <c r="E622" s="14">
        <v>8.56</v>
      </c>
      <c r="F622" s="14">
        <v>13.8</v>
      </c>
      <c r="G622" s="14">
        <v>30.98</v>
      </c>
    </row>
    <row r="623" spans="1:7">
      <c r="A623" s="13" t="s">
        <v>185</v>
      </c>
      <c r="B623" s="14">
        <v>9.98</v>
      </c>
      <c r="C623" s="14">
        <v>21.41</v>
      </c>
      <c r="D623" s="14">
        <v>13.84</v>
      </c>
      <c r="E623" s="14">
        <v>14.88</v>
      </c>
      <c r="F623" s="14">
        <v>16.8</v>
      </c>
      <c r="G623" s="14">
        <v>20.07</v>
      </c>
    </row>
    <row r="624" spans="1:7">
      <c r="A624" s="18" t="s">
        <v>350</v>
      </c>
      <c r="B624" s="12"/>
      <c r="C624" s="12"/>
      <c r="D624" s="12"/>
      <c r="E624" s="12"/>
      <c r="F624" s="12"/>
      <c r="G624" s="12"/>
    </row>
    <row r="625" spans="1:7">
      <c r="A625" s="13" t="s">
        <v>183</v>
      </c>
      <c r="B625" s="20">
        <v>101.2</v>
      </c>
      <c r="C625" s="20">
        <v>46.06</v>
      </c>
      <c r="D625" s="20">
        <v>61.5</v>
      </c>
      <c r="E625" s="20">
        <v>82.23</v>
      </c>
      <c r="F625" s="20">
        <v>113.79</v>
      </c>
      <c r="G625" s="20">
        <v>202.33</v>
      </c>
    </row>
    <row r="626" spans="1:7">
      <c r="A626" s="13" t="s">
        <v>184</v>
      </c>
      <c r="B626" s="14">
        <v>6.18</v>
      </c>
      <c r="C626" s="14">
        <v>7.45</v>
      </c>
      <c r="D626" s="14">
        <v>10.89</v>
      </c>
      <c r="E626" s="14">
        <v>13.51</v>
      </c>
      <c r="F626" s="14">
        <v>13.67</v>
      </c>
      <c r="G626" s="14">
        <v>28.84</v>
      </c>
    </row>
    <row r="627" spans="1:7">
      <c r="A627" s="13" t="s">
        <v>185</v>
      </c>
      <c r="B627" s="14">
        <v>6.1</v>
      </c>
      <c r="C627" s="14">
        <v>16.18</v>
      </c>
      <c r="D627" s="14">
        <v>17.7</v>
      </c>
      <c r="E627" s="14">
        <v>16.440000000000001</v>
      </c>
      <c r="F627" s="14">
        <v>12.01</v>
      </c>
      <c r="G627" s="14">
        <v>14.26</v>
      </c>
    </row>
    <row r="628" spans="1:7">
      <c r="A628" s="18" t="s">
        <v>351</v>
      </c>
      <c r="B628" s="12"/>
      <c r="C628" s="12"/>
      <c r="D628" s="12"/>
      <c r="E628" s="12"/>
      <c r="F628" s="12"/>
      <c r="G628" s="12"/>
    </row>
    <row r="629" spans="1:7">
      <c r="A629" s="13" t="s">
        <v>183</v>
      </c>
      <c r="B629" s="20">
        <v>38.29</v>
      </c>
      <c r="C629" s="20">
        <v>18.149999999999999</v>
      </c>
      <c r="D629" s="20">
        <v>26.04</v>
      </c>
      <c r="E629" s="20">
        <v>29.96</v>
      </c>
      <c r="F629" s="20">
        <v>45.12</v>
      </c>
      <c r="G629" s="20">
        <v>72.150000000000006</v>
      </c>
    </row>
    <row r="630" spans="1:7">
      <c r="A630" s="13" t="s">
        <v>184</v>
      </c>
      <c r="B630" s="14">
        <v>1.84</v>
      </c>
      <c r="C630" s="14">
        <v>2.7</v>
      </c>
      <c r="D630" s="14">
        <v>2.81</v>
      </c>
      <c r="E630" s="14">
        <v>2.67</v>
      </c>
      <c r="F630" s="14">
        <v>3.61</v>
      </c>
      <c r="G630" s="14">
        <v>7.51</v>
      </c>
    </row>
    <row r="631" spans="1:7">
      <c r="A631" s="13" t="s">
        <v>185</v>
      </c>
      <c r="B631" s="14">
        <v>4.8</v>
      </c>
      <c r="C631" s="14">
        <v>14.87</v>
      </c>
      <c r="D631" s="14">
        <v>10.8</v>
      </c>
      <c r="E631" s="14">
        <v>8.92</v>
      </c>
      <c r="F631" s="14">
        <v>8.01</v>
      </c>
      <c r="G631" s="14">
        <v>10.41</v>
      </c>
    </row>
    <row r="632" spans="1:7">
      <c r="A632" s="18" t="s">
        <v>352</v>
      </c>
      <c r="B632" s="12"/>
      <c r="C632" s="12"/>
      <c r="D632" s="12"/>
      <c r="E632" s="12"/>
      <c r="F632" s="12"/>
      <c r="G632" s="12"/>
    </row>
    <row r="633" spans="1:7">
      <c r="A633" s="13" t="s">
        <v>183</v>
      </c>
      <c r="B633" s="20">
        <v>71.349999999999994</v>
      </c>
      <c r="C633" s="20">
        <v>50.23</v>
      </c>
      <c r="D633" s="20">
        <v>45.08</v>
      </c>
      <c r="E633" s="20">
        <v>63.1</v>
      </c>
      <c r="F633" s="20">
        <v>83.66</v>
      </c>
      <c r="G633" s="20">
        <v>114.59</v>
      </c>
    </row>
    <row r="634" spans="1:7">
      <c r="A634" s="13" t="s">
        <v>184</v>
      </c>
      <c r="B634" s="14">
        <v>7.99</v>
      </c>
      <c r="C634" s="14">
        <v>11.99</v>
      </c>
      <c r="D634" s="14">
        <v>12.08</v>
      </c>
      <c r="E634" s="14">
        <v>12.69</v>
      </c>
      <c r="F634" s="14">
        <v>15.24</v>
      </c>
      <c r="G634" s="14">
        <v>25.14</v>
      </c>
    </row>
    <row r="635" spans="1:7">
      <c r="A635" s="13" t="s">
        <v>185</v>
      </c>
      <c r="B635" s="14">
        <v>11.2</v>
      </c>
      <c r="C635" s="14">
        <v>23.88</v>
      </c>
      <c r="D635" s="14">
        <v>26.8</v>
      </c>
      <c r="E635" s="14">
        <v>20.11</v>
      </c>
      <c r="F635" s="14">
        <v>18.22</v>
      </c>
      <c r="G635" s="14">
        <v>21.93</v>
      </c>
    </row>
    <row r="636" spans="1:7">
      <c r="A636" s="21" t="s">
        <v>353</v>
      </c>
      <c r="B636" s="12"/>
      <c r="C636" s="12"/>
      <c r="D636" s="12"/>
      <c r="E636" s="12"/>
      <c r="F636" s="12"/>
      <c r="G636" s="12"/>
    </row>
    <row r="637" spans="1:7">
      <c r="A637" s="13" t="s">
        <v>183</v>
      </c>
      <c r="B637" s="20">
        <v>24.03</v>
      </c>
      <c r="C637" s="20">
        <v>8.73</v>
      </c>
      <c r="D637" s="20">
        <v>7.89</v>
      </c>
      <c r="E637" s="20">
        <v>17.13</v>
      </c>
      <c r="F637" s="20">
        <v>39.700000000000003</v>
      </c>
      <c r="G637" s="20">
        <v>46.67</v>
      </c>
    </row>
    <row r="638" spans="1:7">
      <c r="A638" s="13" t="s">
        <v>184</v>
      </c>
      <c r="B638" s="14">
        <v>6.02</v>
      </c>
      <c r="C638" s="14">
        <v>3.23</v>
      </c>
      <c r="D638" s="14">
        <v>1.23</v>
      </c>
      <c r="E638" s="14">
        <v>2.8</v>
      </c>
      <c r="F638" s="14">
        <v>12.86</v>
      </c>
      <c r="G638" s="14">
        <v>21.2</v>
      </c>
    </row>
    <row r="639" spans="1:7">
      <c r="A639" s="13" t="s">
        <v>185</v>
      </c>
      <c r="B639" s="14">
        <v>25.05</v>
      </c>
      <c r="C639" s="14">
        <v>37.01</v>
      </c>
      <c r="D639" s="14">
        <v>15.62</v>
      </c>
      <c r="E639" s="14">
        <v>16.350000000000001</v>
      </c>
      <c r="F639" s="14">
        <v>32.4</v>
      </c>
      <c r="G639" s="14">
        <v>45.43</v>
      </c>
    </row>
    <row r="640" spans="1:7">
      <c r="A640" s="21" t="s">
        <v>354</v>
      </c>
      <c r="B640" s="12"/>
      <c r="C640" s="12"/>
      <c r="D640" s="12"/>
      <c r="E640" s="12"/>
      <c r="F640" s="12"/>
      <c r="G640" s="12"/>
    </row>
    <row r="641" spans="1:7">
      <c r="A641" s="13" t="s">
        <v>183</v>
      </c>
      <c r="B641" s="20">
        <v>47.32</v>
      </c>
      <c r="C641" s="20">
        <v>41.5</v>
      </c>
      <c r="D641" s="20">
        <v>37.19</v>
      </c>
      <c r="E641" s="20">
        <v>45.97</v>
      </c>
      <c r="F641" s="20">
        <v>43.96</v>
      </c>
      <c r="G641" s="20">
        <v>67.930000000000007</v>
      </c>
    </row>
    <row r="642" spans="1:7">
      <c r="A642" s="13" t="s">
        <v>184</v>
      </c>
      <c r="B642" s="14">
        <v>5.34</v>
      </c>
      <c r="C642" s="14">
        <v>11.42</v>
      </c>
      <c r="D642" s="14">
        <v>11.88</v>
      </c>
      <c r="E642" s="14">
        <v>12.52</v>
      </c>
      <c r="F642" s="14">
        <v>8.39</v>
      </c>
      <c r="G642" s="14">
        <v>13</v>
      </c>
    </row>
    <row r="643" spans="1:7">
      <c r="A643" s="13" t="s">
        <v>185</v>
      </c>
      <c r="B643" s="14">
        <v>11.29</v>
      </c>
      <c r="C643" s="14">
        <v>27.53</v>
      </c>
      <c r="D643" s="14">
        <v>31.94</v>
      </c>
      <c r="E643" s="14">
        <v>27.23</v>
      </c>
      <c r="F643" s="14">
        <v>19.07</v>
      </c>
      <c r="G643" s="14">
        <v>19.14</v>
      </c>
    </row>
    <row r="644" spans="1:7">
      <c r="A644" s="16" t="s">
        <v>355</v>
      </c>
      <c r="B644" s="12"/>
      <c r="C644" s="12"/>
      <c r="D644" s="12"/>
      <c r="E644" s="12"/>
      <c r="F644" s="12"/>
      <c r="G644" s="12"/>
    </row>
    <row r="645" spans="1:7">
      <c r="A645" s="13" t="s">
        <v>183</v>
      </c>
      <c r="B645" s="20">
        <v>50.84</v>
      </c>
      <c r="C645" s="20">
        <v>17.350000000000001</v>
      </c>
      <c r="D645" s="20">
        <v>31.75</v>
      </c>
      <c r="E645" s="20">
        <v>50.47</v>
      </c>
      <c r="F645" s="20">
        <v>48.56</v>
      </c>
      <c r="G645" s="20">
        <v>106</v>
      </c>
    </row>
    <row r="646" spans="1:7">
      <c r="A646" s="13" t="s">
        <v>184</v>
      </c>
      <c r="B646" s="14">
        <v>7.23</v>
      </c>
      <c r="C646" s="14">
        <v>7.92</v>
      </c>
      <c r="D646" s="14">
        <v>13.52</v>
      </c>
      <c r="E646" s="14">
        <v>17.16</v>
      </c>
      <c r="F646" s="14">
        <v>11.66</v>
      </c>
      <c r="G646" s="14">
        <v>20.48</v>
      </c>
    </row>
    <row r="647" spans="1:7">
      <c r="A647" s="13" t="s">
        <v>185</v>
      </c>
      <c r="B647" s="14">
        <v>14.22</v>
      </c>
      <c r="C647" s="14">
        <v>45.63</v>
      </c>
      <c r="D647" s="14">
        <v>42.58</v>
      </c>
      <c r="E647" s="14">
        <v>34.01</v>
      </c>
      <c r="F647" s="14">
        <v>24.01</v>
      </c>
      <c r="G647" s="14">
        <v>19.32</v>
      </c>
    </row>
    <row r="648" spans="1:7">
      <c r="A648" s="16" t="s">
        <v>356</v>
      </c>
      <c r="B648" s="12"/>
      <c r="C648" s="12"/>
      <c r="D648" s="12"/>
      <c r="E648" s="12"/>
      <c r="F648" s="12"/>
      <c r="G648" s="12"/>
    </row>
    <row r="649" spans="1:7">
      <c r="A649" s="13" t="s">
        <v>183</v>
      </c>
      <c r="B649" s="20">
        <v>49.1</v>
      </c>
      <c r="C649" s="20">
        <v>27.8</v>
      </c>
      <c r="D649" s="20">
        <v>52.06</v>
      </c>
      <c r="E649" s="20">
        <v>25.57</v>
      </c>
      <c r="F649" s="20">
        <v>60.91</v>
      </c>
      <c r="G649" s="20">
        <v>79.069999999999993</v>
      </c>
    </row>
    <row r="650" spans="1:7">
      <c r="A650" s="13" t="s">
        <v>184</v>
      </c>
      <c r="B650" s="14">
        <v>8.27</v>
      </c>
      <c r="C650" s="14">
        <v>15.27</v>
      </c>
      <c r="D650" s="14">
        <v>28.66</v>
      </c>
      <c r="E650" s="14">
        <v>7.74</v>
      </c>
      <c r="F650" s="14">
        <v>17.03</v>
      </c>
      <c r="G650" s="14">
        <v>18.95</v>
      </c>
    </row>
    <row r="651" spans="1:7">
      <c r="A651" s="13" t="s">
        <v>185</v>
      </c>
      <c r="B651" s="14">
        <v>16.84</v>
      </c>
      <c r="C651" s="14">
        <v>54.92</v>
      </c>
      <c r="D651" s="14">
        <v>55.05</v>
      </c>
      <c r="E651" s="14">
        <v>30.28</v>
      </c>
      <c r="F651" s="14">
        <v>27.97</v>
      </c>
      <c r="G651" s="14">
        <v>23.96</v>
      </c>
    </row>
    <row r="652" spans="1:7">
      <c r="A652" s="16" t="s">
        <v>357</v>
      </c>
      <c r="B652" s="12"/>
      <c r="C652" s="12"/>
      <c r="D652" s="12"/>
      <c r="E652" s="12"/>
      <c r="F652" s="12"/>
      <c r="G652" s="12"/>
    </row>
    <row r="653" spans="1:7">
      <c r="A653" s="13" t="s">
        <v>183</v>
      </c>
      <c r="B653" s="20">
        <v>78.16</v>
      </c>
      <c r="C653" s="20">
        <v>32.369999999999997</v>
      </c>
      <c r="D653" s="20">
        <v>47.94</v>
      </c>
      <c r="E653" s="20">
        <v>66.14</v>
      </c>
      <c r="F653" s="20">
        <v>94.38</v>
      </c>
      <c r="G653" s="20">
        <v>149.88</v>
      </c>
    </row>
    <row r="654" spans="1:7">
      <c r="A654" s="13" t="s">
        <v>184</v>
      </c>
      <c r="B654" s="14">
        <v>3.73</v>
      </c>
      <c r="C654" s="14">
        <v>4.53</v>
      </c>
      <c r="D654" s="14">
        <v>3.23</v>
      </c>
      <c r="E654" s="14">
        <v>6.18</v>
      </c>
      <c r="F654" s="14">
        <v>7.79</v>
      </c>
      <c r="G654" s="14">
        <v>14.36</v>
      </c>
    </row>
    <row r="655" spans="1:7">
      <c r="A655" s="13" t="s">
        <v>185</v>
      </c>
      <c r="B655" s="14">
        <v>4.78</v>
      </c>
      <c r="C655" s="14">
        <v>13.98</v>
      </c>
      <c r="D655" s="14">
        <v>6.73</v>
      </c>
      <c r="E655" s="14">
        <v>9.34</v>
      </c>
      <c r="F655" s="14">
        <v>8.25</v>
      </c>
      <c r="G655" s="14">
        <v>9.58</v>
      </c>
    </row>
    <row r="656" spans="1:7">
      <c r="A656" s="18" t="s">
        <v>358</v>
      </c>
      <c r="B656" s="12"/>
      <c r="C656" s="12"/>
      <c r="D656" s="12"/>
      <c r="E656" s="12"/>
      <c r="F656" s="12"/>
      <c r="G656" s="12"/>
    </row>
    <row r="657" spans="1:7">
      <c r="A657" s="13" t="s">
        <v>183</v>
      </c>
      <c r="B657" s="20">
        <v>27.65</v>
      </c>
      <c r="C657" s="20">
        <v>14.33</v>
      </c>
      <c r="D657" s="20">
        <v>20.61</v>
      </c>
      <c r="E657" s="20">
        <v>27.11</v>
      </c>
      <c r="F657" s="20">
        <v>32.67</v>
      </c>
      <c r="G657" s="20">
        <v>43.49</v>
      </c>
    </row>
    <row r="658" spans="1:7">
      <c r="A658" s="13" t="s">
        <v>184</v>
      </c>
      <c r="B658" s="14">
        <v>1.58</v>
      </c>
      <c r="C658" s="14">
        <v>2.98</v>
      </c>
      <c r="D658" s="14">
        <v>2</v>
      </c>
      <c r="E658" s="14">
        <v>2.85</v>
      </c>
      <c r="F658" s="14">
        <v>2.52</v>
      </c>
      <c r="G658" s="14">
        <v>3.82</v>
      </c>
    </row>
    <row r="659" spans="1:7">
      <c r="A659" s="13" t="s">
        <v>185</v>
      </c>
      <c r="B659" s="14">
        <v>5.71</v>
      </c>
      <c r="C659" s="14">
        <v>20.83</v>
      </c>
      <c r="D659" s="14">
        <v>9.69</v>
      </c>
      <c r="E659" s="14">
        <v>10.51</v>
      </c>
      <c r="F659" s="14">
        <v>7.73</v>
      </c>
      <c r="G659" s="14">
        <v>8.7899999999999991</v>
      </c>
    </row>
    <row r="660" spans="1:7">
      <c r="A660" s="18" t="s">
        <v>359</v>
      </c>
      <c r="B660" s="12"/>
      <c r="C660" s="12"/>
      <c r="D660" s="12"/>
      <c r="E660" s="12"/>
      <c r="F660" s="12"/>
      <c r="G660" s="12"/>
    </row>
    <row r="661" spans="1:7">
      <c r="A661" s="13" t="s">
        <v>183</v>
      </c>
      <c r="B661" s="20">
        <v>50.51</v>
      </c>
      <c r="C661" s="20">
        <v>18.04</v>
      </c>
      <c r="D661" s="20">
        <v>27.33</v>
      </c>
      <c r="E661" s="20">
        <v>39.020000000000003</v>
      </c>
      <c r="F661" s="20">
        <v>61.72</v>
      </c>
      <c r="G661" s="20">
        <v>106.39</v>
      </c>
    </row>
    <row r="662" spans="1:7">
      <c r="A662" s="13" t="s">
        <v>184</v>
      </c>
      <c r="B662" s="14">
        <v>3.1</v>
      </c>
      <c r="C662" s="14">
        <v>2.93</v>
      </c>
      <c r="D662" s="14">
        <v>3.56</v>
      </c>
      <c r="E662" s="14">
        <v>5.77</v>
      </c>
      <c r="F662" s="14">
        <v>6.8</v>
      </c>
      <c r="G662" s="14">
        <v>12.7</v>
      </c>
    </row>
    <row r="663" spans="1:7">
      <c r="A663" s="13" t="s">
        <v>185</v>
      </c>
      <c r="B663" s="14">
        <v>6.13</v>
      </c>
      <c r="C663" s="14">
        <v>16.25</v>
      </c>
      <c r="D663" s="14">
        <v>13.04</v>
      </c>
      <c r="E663" s="14">
        <v>14.79</v>
      </c>
      <c r="F663" s="14">
        <v>11.02</v>
      </c>
      <c r="G663" s="14">
        <v>11.93</v>
      </c>
    </row>
    <row r="664" spans="1:7">
      <c r="A664" s="16" t="s">
        <v>360</v>
      </c>
      <c r="B664" s="12"/>
      <c r="C664" s="12"/>
      <c r="D664" s="12"/>
      <c r="E664" s="12"/>
      <c r="F664" s="12"/>
      <c r="G664" s="12"/>
    </row>
    <row r="665" spans="1:7">
      <c r="A665" s="13" t="s">
        <v>183</v>
      </c>
      <c r="B665" s="20">
        <v>28.83</v>
      </c>
      <c r="C665" s="20">
        <v>9.66</v>
      </c>
      <c r="D665" s="20">
        <v>21.12</v>
      </c>
      <c r="E665" s="20">
        <v>21.62</v>
      </c>
      <c r="F665" s="20">
        <v>28.51</v>
      </c>
      <c r="G665" s="20">
        <v>63.21</v>
      </c>
    </row>
    <row r="666" spans="1:7">
      <c r="A666" s="13" t="s">
        <v>184</v>
      </c>
      <c r="B666" s="14">
        <v>2.2799999999999998</v>
      </c>
      <c r="C666" s="14">
        <v>2.0299999999999998</v>
      </c>
      <c r="D666" s="14">
        <v>4.83</v>
      </c>
      <c r="E666" s="14">
        <v>4.68</v>
      </c>
      <c r="F666" s="14">
        <v>5.22</v>
      </c>
      <c r="G666" s="14">
        <v>11.72</v>
      </c>
    </row>
    <row r="667" spans="1:7">
      <c r="A667" s="13" t="s">
        <v>185</v>
      </c>
      <c r="B667" s="14">
        <v>7.91</v>
      </c>
      <c r="C667" s="14">
        <v>21.01</v>
      </c>
      <c r="D667" s="14">
        <v>22.86</v>
      </c>
      <c r="E667" s="14">
        <v>21.64</v>
      </c>
      <c r="F667" s="14">
        <v>18.3</v>
      </c>
      <c r="G667" s="14">
        <v>18.55</v>
      </c>
    </row>
    <row r="668" spans="1:7">
      <c r="A668" s="16" t="s">
        <v>361</v>
      </c>
      <c r="B668" s="12"/>
      <c r="C668" s="12"/>
      <c r="D668" s="12"/>
      <c r="E668" s="12"/>
      <c r="F668" s="12"/>
      <c r="G668" s="12"/>
    </row>
    <row r="669" spans="1:7">
      <c r="A669" s="13" t="s">
        <v>183</v>
      </c>
      <c r="B669" s="20">
        <v>1.25</v>
      </c>
      <c r="C669" s="20">
        <v>0.4</v>
      </c>
      <c r="D669" s="20">
        <v>0.6</v>
      </c>
      <c r="E669" s="20">
        <v>1.17</v>
      </c>
      <c r="F669" s="20">
        <v>2.06</v>
      </c>
      <c r="G669" s="20">
        <v>2</v>
      </c>
    </row>
    <row r="670" spans="1:7">
      <c r="A670" s="13" t="s">
        <v>184</v>
      </c>
      <c r="B670" s="14">
        <v>0.16</v>
      </c>
      <c r="C670" s="14">
        <v>0.15</v>
      </c>
      <c r="D670" s="14">
        <v>0.14000000000000001</v>
      </c>
      <c r="E670" s="14">
        <v>0.25</v>
      </c>
      <c r="F670" s="14">
        <v>0.47</v>
      </c>
      <c r="G670" s="14">
        <v>0.42</v>
      </c>
    </row>
    <row r="671" spans="1:7">
      <c r="A671" s="13" t="s">
        <v>185</v>
      </c>
      <c r="B671" s="14">
        <v>13.02</v>
      </c>
      <c r="C671" s="14">
        <v>39.04</v>
      </c>
      <c r="D671" s="14">
        <v>23.79</v>
      </c>
      <c r="E671" s="14">
        <v>21.61</v>
      </c>
      <c r="F671" s="14">
        <v>22.83</v>
      </c>
      <c r="G671" s="14">
        <v>20.94</v>
      </c>
    </row>
    <row r="672" spans="1:7">
      <c r="A672" s="16" t="s">
        <v>362</v>
      </c>
      <c r="B672" s="12"/>
      <c r="C672" s="12"/>
      <c r="D672" s="12"/>
      <c r="E672" s="12"/>
      <c r="F672" s="12"/>
      <c r="G672" s="12"/>
    </row>
    <row r="673" spans="1:7">
      <c r="A673" s="13" t="s">
        <v>183</v>
      </c>
      <c r="B673" s="20">
        <v>249.81</v>
      </c>
      <c r="C673" s="20">
        <v>28.37</v>
      </c>
      <c r="D673" s="20">
        <v>22.27</v>
      </c>
      <c r="E673" s="20">
        <v>63.71</v>
      </c>
      <c r="F673" s="20">
        <v>187.57</v>
      </c>
      <c r="G673" s="20">
        <v>946.29</v>
      </c>
    </row>
    <row r="674" spans="1:7">
      <c r="A674" s="13" t="s">
        <v>184</v>
      </c>
      <c r="B674" s="14">
        <v>21.25</v>
      </c>
      <c r="C674" s="14">
        <v>8.83</v>
      </c>
      <c r="D674" s="14">
        <v>6.26</v>
      </c>
      <c r="E674" s="14">
        <v>13.85</v>
      </c>
      <c r="F674" s="14">
        <v>27.99</v>
      </c>
      <c r="G674" s="14">
        <v>94.15</v>
      </c>
    </row>
    <row r="675" spans="1:7">
      <c r="A675" s="13" t="s">
        <v>185</v>
      </c>
      <c r="B675" s="14">
        <v>8.51</v>
      </c>
      <c r="C675" s="14">
        <v>31.11</v>
      </c>
      <c r="D675" s="14">
        <v>28.11</v>
      </c>
      <c r="E675" s="14">
        <v>21.74</v>
      </c>
      <c r="F675" s="14">
        <v>14.92</v>
      </c>
      <c r="G675" s="14">
        <v>9.9499999999999993</v>
      </c>
    </row>
    <row r="676" spans="1:7">
      <c r="A676" s="16" t="s">
        <v>363</v>
      </c>
      <c r="B676" s="12"/>
      <c r="C676" s="12"/>
      <c r="D676" s="12"/>
      <c r="E676" s="12"/>
      <c r="F676" s="12"/>
      <c r="G676" s="12"/>
    </row>
    <row r="677" spans="1:7">
      <c r="A677" s="13" t="s">
        <v>183</v>
      </c>
      <c r="B677" s="20">
        <v>94.36</v>
      </c>
      <c r="C677" s="20">
        <v>47.52</v>
      </c>
      <c r="D677" s="20">
        <v>52.41</v>
      </c>
      <c r="E677" s="20">
        <v>76.73</v>
      </c>
      <c r="F677" s="20">
        <v>109.08</v>
      </c>
      <c r="G677" s="20">
        <v>185.93</v>
      </c>
    </row>
    <row r="678" spans="1:7">
      <c r="A678" s="13" t="s">
        <v>184</v>
      </c>
      <c r="B678" s="14">
        <v>11.15</v>
      </c>
      <c r="C678" s="14">
        <v>16.760000000000002</v>
      </c>
      <c r="D678" s="14">
        <v>12.28</v>
      </c>
      <c r="E678" s="14">
        <v>13.02</v>
      </c>
      <c r="F678" s="14">
        <v>18.010000000000002</v>
      </c>
      <c r="G678" s="14">
        <v>37.229999999999997</v>
      </c>
    </row>
    <row r="679" spans="1:7">
      <c r="A679" s="13" t="s">
        <v>185</v>
      </c>
      <c r="B679" s="14">
        <v>11.82</v>
      </c>
      <c r="C679" s="14">
        <v>35.26</v>
      </c>
      <c r="D679" s="14">
        <v>23.43</v>
      </c>
      <c r="E679" s="14">
        <v>16.97</v>
      </c>
      <c r="F679" s="14">
        <v>16.510000000000002</v>
      </c>
      <c r="G679" s="14">
        <v>20.02</v>
      </c>
    </row>
    <row r="681" spans="1:7">
      <c r="A681" s="19" t="s">
        <v>395</v>
      </c>
    </row>
    <row r="682" spans="1:7">
      <c r="A682" s="19" t="s">
        <v>396</v>
      </c>
    </row>
    <row r="683" spans="1:7">
      <c r="A683" s="19"/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9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10">
      <c r="A1" s="3" t="s">
        <v>390</v>
      </c>
    </row>
    <row r="3" spans="1:10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10">
      <c r="A4" s="6" t="s">
        <v>178</v>
      </c>
      <c r="B4" s="7">
        <v>117356</v>
      </c>
      <c r="C4" s="7">
        <v>23441</v>
      </c>
      <c r="D4" s="7">
        <v>23477</v>
      </c>
      <c r="E4" s="7">
        <v>23448</v>
      </c>
      <c r="F4" s="7">
        <v>23497</v>
      </c>
      <c r="G4" s="7">
        <v>23494</v>
      </c>
      <c r="H4" s="7"/>
      <c r="I4" s="7"/>
      <c r="J4" s="7"/>
    </row>
    <row r="5" spans="1:10">
      <c r="A5" s="6" t="s">
        <v>179</v>
      </c>
      <c r="B5" s="7" t="s">
        <v>180</v>
      </c>
      <c r="C5" s="7" t="s">
        <v>180</v>
      </c>
      <c r="D5" s="7">
        <v>17579</v>
      </c>
      <c r="E5" s="7">
        <v>33381</v>
      </c>
      <c r="F5" s="7">
        <v>53358</v>
      </c>
      <c r="G5" s="7">
        <v>85147</v>
      </c>
      <c r="H5" s="7"/>
      <c r="I5" s="7"/>
      <c r="J5" s="7"/>
    </row>
    <row r="6" spans="1:10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6" t="s">
        <v>181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6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1" t="s">
        <v>182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3" t="s">
        <v>183</v>
      </c>
      <c r="B10" s="12">
        <v>58712</v>
      </c>
      <c r="C10" s="12">
        <v>9676</v>
      </c>
      <c r="D10" s="12">
        <v>25546</v>
      </c>
      <c r="E10" s="12">
        <v>42622</v>
      </c>
      <c r="F10" s="12">
        <v>67813</v>
      </c>
      <c r="G10" s="12">
        <v>147737</v>
      </c>
      <c r="H10" s="12"/>
      <c r="I10" s="12"/>
      <c r="J10" s="12"/>
    </row>
    <row r="11" spans="1:10">
      <c r="A11" s="13" t="s">
        <v>184</v>
      </c>
      <c r="B11" s="14">
        <v>700.22</v>
      </c>
      <c r="C11" s="14">
        <v>160.85</v>
      </c>
      <c r="D11" s="14">
        <v>151.30000000000001</v>
      </c>
      <c r="E11" s="14">
        <v>289.97000000000003</v>
      </c>
      <c r="F11" s="14">
        <v>582.74</v>
      </c>
      <c r="G11" s="14">
        <v>2761.7</v>
      </c>
      <c r="H11" s="14"/>
      <c r="I11" s="14"/>
      <c r="J11" s="14"/>
    </row>
    <row r="12" spans="1:10">
      <c r="A12" s="13" t="s">
        <v>185</v>
      </c>
      <c r="B12" s="14">
        <v>1.19</v>
      </c>
      <c r="C12" s="14">
        <v>1.66</v>
      </c>
      <c r="D12" s="14">
        <v>0.59</v>
      </c>
      <c r="E12" s="14">
        <v>0.68</v>
      </c>
      <c r="F12" s="14">
        <v>0.86</v>
      </c>
      <c r="G12" s="14">
        <v>1.87</v>
      </c>
      <c r="H12" s="14"/>
      <c r="I12" s="14"/>
      <c r="J12" s="14"/>
    </row>
    <row r="13" spans="1:10">
      <c r="A13" s="11" t="s">
        <v>186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3" t="s">
        <v>183</v>
      </c>
      <c r="B14" s="12">
        <v>56304</v>
      </c>
      <c r="C14" s="12">
        <v>9688</v>
      </c>
      <c r="D14" s="12">
        <v>25200</v>
      </c>
      <c r="E14" s="12">
        <v>41557</v>
      </c>
      <c r="F14" s="12">
        <v>65275</v>
      </c>
      <c r="G14" s="12">
        <v>139644</v>
      </c>
      <c r="H14" s="12"/>
      <c r="I14" s="12"/>
      <c r="J14" s="12"/>
    </row>
    <row r="15" spans="1:10">
      <c r="A15" s="13" t="s">
        <v>184</v>
      </c>
      <c r="B15" s="14">
        <v>689.57</v>
      </c>
      <c r="C15" s="14">
        <v>154.94999999999999</v>
      </c>
      <c r="D15" s="14">
        <v>168.11</v>
      </c>
      <c r="E15" s="14">
        <v>298.06</v>
      </c>
      <c r="F15" s="14">
        <v>594.66999999999996</v>
      </c>
      <c r="G15" s="14">
        <v>2727.3</v>
      </c>
      <c r="H15" s="14"/>
      <c r="I15" s="14"/>
      <c r="J15" s="14"/>
    </row>
    <row r="16" spans="1:10">
      <c r="A16" s="13" t="s">
        <v>185</v>
      </c>
      <c r="B16" s="14">
        <v>1.22</v>
      </c>
      <c r="C16" s="14">
        <v>1.6</v>
      </c>
      <c r="D16" s="14">
        <v>0.67</v>
      </c>
      <c r="E16" s="14">
        <v>0.72</v>
      </c>
      <c r="F16" s="14">
        <v>0.91</v>
      </c>
      <c r="G16" s="14">
        <v>1.95</v>
      </c>
      <c r="H16" s="14"/>
      <c r="I16" s="14"/>
      <c r="J16" s="14"/>
    </row>
    <row r="17" spans="1:10">
      <c r="A17" s="11" t="s">
        <v>187</v>
      </c>
      <c r="B17" s="15">
        <v>48.6</v>
      </c>
      <c r="C17" s="15">
        <v>52.2</v>
      </c>
      <c r="D17" s="15">
        <v>51.1</v>
      </c>
      <c r="E17" s="15">
        <v>46.9</v>
      </c>
      <c r="F17" s="15">
        <v>45.7</v>
      </c>
      <c r="G17" s="15">
        <v>47.2</v>
      </c>
      <c r="H17" s="15"/>
      <c r="I17" s="15"/>
      <c r="J17" s="15"/>
    </row>
    <row r="18" spans="1:10">
      <c r="A18" s="11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1" t="s">
        <v>188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6" t="s">
        <v>189</v>
      </c>
      <c r="B21" s="15">
        <v>2.5</v>
      </c>
      <c r="C21" s="15">
        <v>1.7</v>
      </c>
      <c r="D21" s="15">
        <v>2.2000000000000002</v>
      </c>
      <c r="E21" s="15">
        <v>2.5</v>
      </c>
      <c r="F21" s="15">
        <v>2.9</v>
      </c>
      <c r="G21" s="15">
        <v>3.2</v>
      </c>
      <c r="H21" s="15"/>
      <c r="I21" s="15"/>
      <c r="J21" s="15"/>
    </row>
    <row r="22" spans="1:10">
      <c r="A22" s="16" t="s">
        <v>190</v>
      </c>
      <c r="B22" s="15">
        <v>0.6</v>
      </c>
      <c r="C22" s="15">
        <v>0.4</v>
      </c>
      <c r="D22" s="15">
        <v>0.5</v>
      </c>
      <c r="E22" s="15">
        <v>0.7</v>
      </c>
      <c r="F22" s="15">
        <v>0.8</v>
      </c>
      <c r="G22" s="15">
        <v>0.8</v>
      </c>
      <c r="H22" s="15"/>
      <c r="I22" s="15"/>
      <c r="J22" s="15"/>
    </row>
    <row r="23" spans="1:10">
      <c r="A23" s="16" t="s">
        <v>191</v>
      </c>
      <c r="B23" s="15">
        <v>0.3</v>
      </c>
      <c r="C23" s="15">
        <v>0.4</v>
      </c>
      <c r="D23" s="15">
        <v>0.4</v>
      </c>
      <c r="E23" s="15">
        <v>0.3</v>
      </c>
      <c r="F23" s="15">
        <v>0.2</v>
      </c>
      <c r="G23" s="15">
        <v>0.2</v>
      </c>
      <c r="H23" s="15"/>
      <c r="I23" s="15"/>
      <c r="J23" s="15"/>
    </row>
    <row r="24" spans="1:10">
      <c r="A24" s="16" t="s">
        <v>192</v>
      </c>
      <c r="B24" s="15">
        <v>1.3</v>
      </c>
      <c r="C24" s="15">
        <v>0.5</v>
      </c>
      <c r="D24" s="15">
        <v>0.9</v>
      </c>
      <c r="E24" s="15">
        <v>1.4</v>
      </c>
      <c r="F24" s="15">
        <v>1.8</v>
      </c>
      <c r="G24" s="15">
        <v>2.1</v>
      </c>
      <c r="H24" s="15"/>
      <c r="I24" s="15"/>
      <c r="J24" s="15"/>
    </row>
    <row r="25" spans="1:10">
      <c r="A25" s="16" t="s">
        <v>193</v>
      </c>
      <c r="B25" s="15">
        <v>2</v>
      </c>
      <c r="C25" s="15">
        <v>0.9</v>
      </c>
      <c r="D25" s="15">
        <v>1.5</v>
      </c>
      <c r="E25" s="15">
        <v>2</v>
      </c>
      <c r="F25" s="15">
        <v>2.5</v>
      </c>
      <c r="G25" s="15">
        <v>2.9</v>
      </c>
      <c r="H25" s="15"/>
      <c r="I25" s="15"/>
      <c r="J25" s="15"/>
    </row>
    <row r="26" spans="1:10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6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6" t="s">
        <v>194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6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1" t="s">
        <v>195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196</v>
      </c>
      <c r="B31" s="17">
        <v>47</v>
      </c>
      <c r="C31" s="17">
        <v>36</v>
      </c>
      <c r="D31" s="17">
        <v>43</v>
      </c>
      <c r="E31" s="17">
        <v>48</v>
      </c>
      <c r="F31" s="17">
        <v>54</v>
      </c>
      <c r="G31" s="17">
        <v>57</v>
      </c>
      <c r="H31" s="17"/>
      <c r="I31" s="17"/>
      <c r="J31" s="17"/>
    </row>
    <row r="32" spans="1:10">
      <c r="A32" s="16" t="s">
        <v>197</v>
      </c>
      <c r="B32" s="17">
        <v>53</v>
      </c>
      <c r="C32" s="17">
        <v>64</v>
      </c>
      <c r="D32" s="17">
        <v>57</v>
      </c>
      <c r="E32" s="17">
        <v>52</v>
      </c>
      <c r="F32" s="17">
        <v>46</v>
      </c>
      <c r="G32" s="17">
        <v>43</v>
      </c>
      <c r="H32" s="17"/>
      <c r="I32" s="17"/>
      <c r="J32" s="17"/>
    </row>
    <row r="33" spans="1:10">
      <c r="A33" s="16"/>
      <c r="B33" s="17"/>
      <c r="C33" s="17"/>
      <c r="D33" s="17"/>
      <c r="E33" s="17"/>
      <c r="F33" s="17"/>
      <c r="G33" s="17"/>
      <c r="H33" s="17"/>
      <c r="I33" s="17"/>
      <c r="J33" s="17"/>
    </row>
    <row r="34" spans="1:10">
      <c r="A34" s="11" t="s">
        <v>198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6" t="s">
        <v>199</v>
      </c>
      <c r="B35" s="17">
        <v>67</v>
      </c>
      <c r="C35" s="17">
        <v>42</v>
      </c>
      <c r="D35" s="17">
        <v>57</v>
      </c>
      <c r="E35" s="17">
        <v>67</v>
      </c>
      <c r="F35" s="17">
        <v>80</v>
      </c>
      <c r="G35" s="17">
        <v>92</v>
      </c>
      <c r="H35" s="17"/>
      <c r="I35" s="17"/>
      <c r="J35" s="17"/>
    </row>
    <row r="36" spans="1:10">
      <c r="A36" s="18" t="s">
        <v>200</v>
      </c>
      <c r="B36" s="17">
        <v>43</v>
      </c>
      <c r="C36" s="17">
        <v>12</v>
      </c>
      <c r="D36" s="17">
        <v>24</v>
      </c>
      <c r="E36" s="17">
        <v>44</v>
      </c>
      <c r="F36" s="17">
        <v>59</v>
      </c>
      <c r="G36" s="17">
        <v>75</v>
      </c>
      <c r="H36" s="17"/>
      <c r="I36" s="17"/>
      <c r="J36" s="17"/>
    </row>
    <row r="37" spans="1:10">
      <c r="A37" s="18" t="s">
        <v>201</v>
      </c>
      <c r="B37" s="17">
        <v>25</v>
      </c>
      <c r="C37" s="17">
        <v>30</v>
      </c>
      <c r="D37" s="17">
        <v>33</v>
      </c>
      <c r="E37" s="17">
        <v>23</v>
      </c>
      <c r="F37" s="17">
        <v>20</v>
      </c>
      <c r="G37" s="17">
        <v>17</v>
      </c>
      <c r="H37" s="17"/>
      <c r="I37" s="17"/>
      <c r="J37" s="17"/>
    </row>
    <row r="38" spans="1:10">
      <c r="A38" s="16" t="s">
        <v>202</v>
      </c>
      <c r="B38" s="17">
        <v>33</v>
      </c>
      <c r="C38" s="17">
        <v>58</v>
      </c>
      <c r="D38" s="17">
        <v>43</v>
      </c>
      <c r="E38" s="17">
        <v>33</v>
      </c>
      <c r="F38" s="17">
        <v>20</v>
      </c>
      <c r="G38" s="17">
        <v>8</v>
      </c>
      <c r="H38" s="17"/>
      <c r="I38" s="17"/>
      <c r="J38" s="17"/>
    </row>
    <row r="39" spans="1:10">
      <c r="A39" s="19"/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11" t="s">
        <v>203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16" t="s">
        <v>204</v>
      </c>
      <c r="B41" s="17">
        <v>12</v>
      </c>
      <c r="C41" s="17">
        <v>19</v>
      </c>
      <c r="D41" s="17">
        <v>15</v>
      </c>
      <c r="E41" s="17">
        <v>12</v>
      </c>
      <c r="F41" s="17">
        <v>9</v>
      </c>
      <c r="G41" s="17">
        <v>6</v>
      </c>
      <c r="H41" s="17"/>
      <c r="I41" s="17"/>
      <c r="J41" s="17"/>
    </row>
    <row r="42" spans="1:10">
      <c r="A42" s="16" t="s">
        <v>205</v>
      </c>
      <c r="B42" s="17">
        <v>88</v>
      </c>
      <c r="C42" s="17">
        <v>81</v>
      </c>
      <c r="D42" s="17">
        <v>85</v>
      </c>
      <c r="E42" s="17">
        <v>88</v>
      </c>
      <c r="F42" s="17">
        <v>91</v>
      </c>
      <c r="G42" s="17">
        <v>94</v>
      </c>
      <c r="H42" s="17"/>
      <c r="I42" s="17"/>
      <c r="J42" s="17"/>
    </row>
    <row r="43" spans="1:10">
      <c r="A43" s="19"/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11" t="s">
        <v>206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16" t="s">
        <v>207</v>
      </c>
      <c r="B45" s="17">
        <v>11</v>
      </c>
      <c r="C45" s="17">
        <v>11</v>
      </c>
      <c r="D45" s="17">
        <v>13</v>
      </c>
      <c r="E45" s="17">
        <v>12</v>
      </c>
      <c r="F45" s="17">
        <v>9</v>
      </c>
      <c r="G45" s="17">
        <v>7</v>
      </c>
      <c r="H45" s="17"/>
      <c r="I45" s="17"/>
      <c r="J45" s="17"/>
    </row>
    <row r="46" spans="1:10">
      <c r="A46" s="16" t="s">
        <v>208</v>
      </c>
      <c r="B46" s="17">
        <v>89</v>
      </c>
      <c r="C46" s="17">
        <v>89</v>
      </c>
      <c r="D46" s="17">
        <v>87</v>
      </c>
      <c r="E46" s="17">
        <v>88</v>
      </c>
      <c r="F46" s="17">
        <v>91</v>
      </c>
      <c r="G46" s="17">
        <v>93</v>
      </c>
      <c r="H46" s="17"/>
      <c r="I46" s="17"/>
      <c r="J46" s="17"/>
    </row>
    <row r="47" spans="1:10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1" t="s">
        <v>209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6" t="s">
        <v>210</v>
      </c>
      <c r="B49" s="17">
        <v>5</v>
      </c>
      <c r="C49" s="17">
        <v>12</v>
      </c>
      <c r="D49" s="17">
        <v>7</v>
      </c>
      <c r="E49" s="17">
        <v>4</v>
      </c>
      <c r="F49" s="17">
        <v>2</v>
      </c>
      <c r="G49" s="17">
        <v>1</v>
      </c>
      <c r="H49" s="17"/>
      <c r="I49" s="17"/>
      <c r="J49" s="17"/>
    </row>
    <row r="50" spans="1:10">
      <c r="A50" s="16" t="s">
        <v>211</v>
      </c>
      <c r="B50" s="17">
        <v>36</v>
      </c>
      <c r="C50" s="17">
        <v>47</v>
      </c>
      <c r="D50" s="17">
        <v>47</v>
      </c>
      <c r="E50" s="17">
        <v>39</v>
      </c>
      <c r="F50" s="17">
        <v>27</v>
      </c>
      <c r="G50" s="17">
        <v>18</v>
      </c>
      <c r="H50" s="17"/>
      <c r="I50" s="17"/>
      <c r="J50" s="17"/>
    </row>
    <row r="51" spans="1:10">
      <c r="A51" s="16" t="s">
        <v>212</v>
      </c>
      <c r="B51" s="17">
        <v>59</v>
      </c>
      <c r="C51" s="17">
        <v>40</v>
      </c>
      <c r="D51" s="17">
        <v>46</v>
      </c>
      <c r="E51" s="17">
        <v>56</v>
      </c>
      <c r="F51" s="17">
        <v>70</v>
      </c>
      <c r="G51" s="17">
        <v>81</v>
      </c>
      <c r="H51" s="17"/>
      <c r="I51" s="17"/>
      <c r="J51" s="17"/>
    </row>
    <row r="52" spans="1:10">
      <c r="A52" s="16" t="s">
        <v>213</v>
      </c>
      <c r="B52" s="17" t="s">
        <v>214</v>
      </c>
      <c r="C52" s="17" t="s">
        <v>214</v>
      </c>
      <c r="D52" s="17" t="s">
        <v>214</v>
      </c>
      <c r="E52" s="17" t="s">
        <v>214</v>
      </c>
      <c r="F52" s="17" t="s">
        <v>214</v>
      </c>
      <c r="G52" s="17" t="s">
        <v>214</v>
      </c>
      <c r="H52" s="17"/>
      <c r="I52" s="17"/>
      <c r="J52" s="17"/>
    </row>
    <row r="53" spans="1:10">
      <c r="A53" s="16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1" t="s">
        <v>215</v>
      </c>
      <c r="B54" s="17">
        <v>88</v>
      </c>
      <c r="C54" s="17">
        <v>65</v>
      </c>
      <c r="D54" s="17">
        <v>86</v>
      </c>
      <c r="E54" s="17">
        <v>94</v>
      </c>
      <c r="F54" s="17">
        <v>97</v>
      </c>
      <c r="G54" s="17">
        <v>98</v>
      </c>
      <c r="H54" s="17"/>
      <c r="I54" s="17"/>
      <c r="J54" s="17"/>
    </row>
    <row r="55" spans="1:10">
      <c r="A55" s="19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9" t="s">
        <v>216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3" t="s">
        <v>183</v>
      </c>
      <c r="B57" s="20">
        <v>46408.800000000003</v>
      </c>
      <c r="C57" s="20">
        <v>19120.490000000002</v>
      </c>
      <c r="D57" s="20">
        <v>28920.59</v>
      </c>
      <c r="E57" s="20">
        <v>39097.83</v>
      </c>
      <c r="F57" s="20">
        <v>54353.83</v>
      </c>
      <c r="G57" s="20">
        <v>90469.38</v>
      </c>
      <c r="H57" s="20"/>
      <c r="I57" s="20"/>
      <c r="J57" s="20"/>
    </row>
    <row r="58" spans="1:10">
      <c r="A58" s="13" t="s">
        <v>184</v>
      </c>
      <c r="B58" s="14">
        <v>253.5</v>
      </c>
      <c r="C58" s="14">
        <v>285.26</v>
      </c>
      <c r="D58" s="14">
        <v>342.63</v>
      </c>
      <c r="E58" s="14">
        <v>328.31</v>
      </c>
      <c r="F58" s="14">
        <v>408.99</v>
      </c>
      <c r="G58" s="14">
        <v>920.14</v>
      </c>
      <c r="H58" s="14"/>
      <c r="I58" s="14"/>
      <c r="J58" s="14"/>
    </row>
    <row r="59" spans="1:10">
      <c r="A59" s="13" t="s">
        <v>185</v>
      </c>
      <c r="B59" s="14">
        <v>0.55000000000000004</v>
      </c>
      <c r="C59" s="14">
        <v>1.49</v>
      </c>
      <c r="D59" s="14">
        <v>1.18</v>
      </c>
      <c r="E59" s="14">
        <v>0.84</v>
      </c>
      <c r="F59" s="14">
        <v>0.75</v>
      </c>
      <c r="G59" s="14">
        <v>1.02</v>
      </c>
      <c r="H59" s="14"/>
      <c r="I59" s="14"/>
      <c r="J59" s="14"/>
    </row>
    <row r="60" spans="1:10">
      <c r="A60" s="11" t="s">
        <v>217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3" t="s">
        <v>183</v>
      </c>
      <c r="B61" s="20">
        <v>5931.28</v>
      </c>
      <c r="C61" s="20">
        <v>3047.01</v>
      </c>
      <c r="D61" s="20">
        <v>4064.34</v>
      </c>
      <c r="E61" s="20">
        <v>5294.53</v>
      </c>
      <c r="F61" s="20">
        <v>7194.08</v>
      </c>
      <c r="G61" s="20">
        <v>10050.870000000001</v>
      </c>
      <c r="H61" s="20"/>
      <c r="I61" s="20"/>
      <c r="J61" s="20"/>
    </row>
    <row r="62" spans="1:10">
      <c r="A62" s="13" t="s">
        <v>184</v>
      </c>
      <c r="B62" s="14">
        <v>42.21</v>
      </c>
      <c r="C62" s="14">
        <v>84.96</v>
      </c>
      <c r="D62" s="14">
        <v>86.27</v>
      </c>
      <c r="E62" s="14">
        <v>97.94</v>
      </c>
      <c r="F62" s="14">
        <v>97.81</v>
      </c>
      <c r="G62" s="14">
        <v>112.14</v>
      </c>
      <c r="H62" s="14"/>
      <c r="I62" s="14"/>
      <c r="J62" s="14"/>
    </row>
    <row r="63" spans="1:10">
      <c r="A63" s="13" t="s">
        <v>185</v>
      </c>
      <c r="B63" s="14">
        <v>0.71</v>
      </c>
      <c r="C63" s="14">
        <v>2.79</v>
      </c>
      <c r="D63" s="14">
        <v>2.12</v>
      </c>
      <c r="E63" s="14">
        <v>1.85</v>
      </c>
      <c r="F63" s="14">
        <v>1.36</v>
      </c>
      <c r="G63" s="14">
        <v>1.1200000000000001</v>
      </c>
      <c r="H63" s="14"/>
      <c r="I63" s="14"/>
      <c r="J63" s="14"/>
    </row>
    <row r="64" spans="1:10">
      <c r="A64" s="16" t="s">
        <v>218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3" t="s">
        <v>183</v>
      </c>
      <c r="B65" s="20">
        <v>3296.88</v>
      </c>
      <c r="C65" s="20">
        <v>1979.73</v>
      </c>
      <c r="D65" s="20">
        <v>2526.69</v>
      </c>
      <c r="E65" s="20">
        <v>3017.3</v>
      </c>
      <c r="F65" s="20">
        <v>3951.65</v>
      </c>
      <c r="G65" s="20">
        <v>5006.76</v>
      </c>
      <c r="H65" s="20"/>
      <c r="I65" s="20"/>
      <c r="J65" s="20"/>
    </row>
    <row r="66" spans="1:10">
      <c r="A66" s="13" t="s">
        <v>184</v>
      </c>
      <c r="B66" s="14">
        <v>29.87</v>
      </c>
      <c r="C66" s="14">
        <v>69.83</v>
      </c>
      <c r="D66" s="14">
        <v>55.24</v>
      </c>
      <c r="E66" s="14">
        <v>63.34</v>
      </c>
      <c r="F66" s="14">
        <v>71.540000000000006</v>
      </c>
      <c r="G66" s="14">
        <v>76.8</v>
      </c>
      <c r="H66" s="14"/>
      <c r="I66" s="14"/>
      <c r="J66" s="14"/>
    </row>
    <row r="67" spans="1:10">
      <c r="A67" s="13" t="s">
        <v>185</v>
      </c>
      <c r="B67" s="14">
        <v>0.91</v>
      </c>
      <c r="C67" s="14">
        <v>3.53</v>
      </c>
      <c r="D67" s="14">
        <v>2.19</v>
      </c>
      <c r="E67" s="14">
        <v>2.1</v>
      </c>
      <c r="F67" s="14">
        <v>1.81</v>
      </c>
      <c r="G67" s="14">
        <v>1.53</v>
      </c>
      <c r="H67" s="14"/>
      <c r="I67" s="14"/>
      <c r="J67" s="14"/>
    </row>
    <row r="68" spans="1:10">
      <c r="A68" s="18" t="s">
        <v>219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3" t="s">
        <v>183</v>
      </c>
      <c r="B69" s="20">
        <v>445.02</v>
      </c>
      <c r="C69" s="20">
        <v>279.64999999999998</v>
      </c>
      <c r="D69" s="20">
        <v>335.77</v>
      </c>
      <c r="E69" s="20">
        <v>414.25</v>
      </c>
      <c r="F69" s="20">
        <v>532.08000000000004</v>
      </c>
      <c r="G69" s="20">
        <v>663.07</v>
      </c>
      <c r="H69" s="20"/>
      <c r="I69" s="20"/>
      <c r="J69" s="20"/>
    </row>
    <row r="70" spans="1:10">
      <c r="A70" s="13" t="s">
        <v>184</v>
      </c>
      <c r="B70" s="14">
        <v>5.58</v>
      </c>
      <c r="C70" s="14">
        <v>9.57</v>
      </c>
      <c r="D70" s="14">
        <v>8.4700000000000006</v>
      </c>
      <c r="E70" s="14">
        <v>10.43</v>
      </c>
      <c r="F70" s="14">
        <v>11.99</v>
      </c>
      <c r="G70" s="14">
        <v>15.36</v>
      </c>
      <c r="H70" s="14"/>
      <c r="I70" s="14"/>
      <c r="J70" s="14"/>
    </row>
    <row r="71" spans="1:10">
      <c r="A71" s="13" t="s">
        <v>185</v>
      </c>
      <c r="B71" s="14">
        <v>1.25</v>
      </c>
      <c r="C71" s="14">
        <v>3.42</v>
      </c>
      <c r="D71" s="14">
        <v>2.52</v>
      </c>
      <c r="E71" s="14">
        <v>2.52</v>
      </c>
      <c r="F71" s="14">
        <v>2.25</v>
      </c>
      <c r="G71" s="14">
        <v>2.3199999999999998</v>
      </c>
      <c r="H71" s="14"/>
      <c r="I71" s="14"/>
      <c r="J71" s="14"/>
    </row>
    <row r="72" spans="1:10">
      <c r="A72" s="21" t="s">
        <v>220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3" t="s">
        <v>183</v>
      </c>
      <c r="B73" s="20">
        <v>142.91999999999999</v>
      </c>
      <c r="C73" s="20">
        <v>92.76</v>
      </c>
      <c r="D73" s="20">
        <v>109.34</v>
      </c>
      <c r="E73" s="20">
        <v>132.53</v>
      </c>
      <c r="F73" s="20">
        <v>170.66</v>
      </c>
      <c r="G73" s="20">
        <v>209.24</v>
      </c>
      <c r="H73" s="20"/>
      <c r="I73" s="20"/>
      <c r="J73" s="20"/>
    </row>
    <row r="74" spans="1:10">
      <c r="A74" s="13" t="s">
        <v>184</v>
      </c>
      <c r="B74" s="14">
        <v>2.08</v>
      </c>
      <c r="C74" s="14">
        <v>4.21</v>
      </c>
      <c r="D74" s="14">
        <v>3.36</v>
      </c>
      <c r="E74" s="14">
        <v>3.87</v>
      </c>
      <c r="F74" s="14">
        <v>5.15</v>
      </c>
      <c r="G74" s="14">
        <v>5.84</v>
      </c>
      <c r="H74" s="14"/>
      <c r="I74" s="14"/>
      <c r="J74" s="14"/>
    </row>
    <row r="75" spans="1:10">
      <c r="A75" s="13" t="s">
        <v>185</v>
      </c>
      <c r="B75" s="14">
        <v>1.46</v>
      </c>
      <c r="C75" s="14">
        <v>4.53</v>
      </c>
      <c r="D75" s="14">
        <v>3.07</v>
      </c>
      <c r="E75" s="14">
        <v>2.92</v>
      </c>
      <c r="F75" s="14">
        <v>3.02</v>
      </c>
      <c r="G75" s="14">
        <v>2.79</v>
      </c>
      <c r="H75" s="14"/>
      <c r="I75" s="14"/>
      <c r="J75" s="14"/>
    </row>
    <row r="76" spans="1:10">
      <c r="A76" s="21" t="s">
        <v>221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3" t="s">
        <v>183</v>
      </c>
      <c r="B77" s="20">
        <v>302.10000000000002</v>
      </c>
      <c r="C77" s="20">
        <v>186.89</v>
      </c>
      <c r="D77" s="20">
        <v>226.44</v>
      </c>
      <c r="E77" s="20">
        <v>281.72000000000003</v>
      </c>
      <c r="F77" s="20">
        <v>361.42</v>
      </c>
      <c r="G77" s="20">
        <v>453.83</v>
      </c>
      <c r="H77" s="20"/>
      <c r="I77" s="20"/>
      <c r="J77" s="20"/>
    </row>
    <row r="78" spans="1:10">
      <c r="A78" s="13" t="s">
        <v>184</v>
      </c>
      <c r="B78" s="14">
        <v>4.75</v>
      </c>
      <c r="C78" s="14">
        <v>6.87</v>
      </c>
      <c r="D78" s="14">
        <v>7.12</v>
      </c>
      <c r="E78" s="14">
        <v>8.41</v>
      </c>
      <c r="F78" s="14">
        <v>9.41</v>
      </c>
      <c r="G78" s="14">
        <v>12.97</v>
      </c>
      <c r="H78" s="14"/>
      <c r="I78" s="14"/>
      <c r="J78" s="14"/>
    </row>
    <row r="79" spans="1:10">
      <c r="A79" s="13" t="s">
        <v>185</v>
      </c>
      <c r="B79" s="14">
        <v>1.57</v>
      </c>
      <c r="C79" s="14">
        <v>3.68</v>
      </c>
      <c r="D79" s="14">
        <v>3.15</v>
      </c>
      <c r="E79" s="14">
        <v>2.98</v>
      </c>
      <c r="F79" s="14">
        <v>2.6</v>
      </c>
      <c r="G79" s="14">
        <v>2.86</v>
      </c>
      <c r="H79" s="14"/>
      <c r="I79" s="14"/>
      <c r="J79" s="14"/>
    </row>
    <row r="80" spans="1:10">
      <c r="A80" s="18" t="s">
        <v>222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3" t="s">
        <v>183</v>
      </c>
      <c r="B81" s="20">
        <v>764.46</v>
      </c>
      <c r="C81" s="20">
        <v>471.23</v>
      </c>
      <c r="D81" s="20">
        <v>602.15</v>
      </c>
      <c r="E81" s="20">
        <v>688.1</v>
      </c>
      <c r="F81" s="20">
        <v>930.02</v>
      </c>
      <c r="G81" s="20">
        <v>1130.29</v>
      </c>
      <c r="H81" s="20"/>
      <c r="I81" s="20"/>
      <c r="J81" s="20"/>
    </row>
    <row r="82" spans="1:10">
      <c r="A82" s="13" t="s">
        <v>184</v>
      </c>
      <c r="B82" s="14">
        <v>10.74</v>
      </c>
      <c r="C82" s="14">
        <v>23.19</v>
      </c>
      <c r="D82" s="14">
        <v>18.88</v>
      </c>
      <c r="E82" s="14">
        <v>20.81</v>
      </c>
      <c r="F82" s="14">
        <v>25.85</v>
      </c>
      <c r="G82" s="14">
        <v>24.23</v>
      </c>
      <c r="H82" s="14"/>
      <c r="I82" s="14"/>
      <c r="J82" s="14"/>
    </row>
    <row r="83" spans="1:10">
      <c r="A83" s="13" t="s">
        <v>185</v>
      </c>
      <c r="B83" s="14">
        <v>1.4</v>
      </c>
      <c r="C83" s="14">
        <v>4.92</v>
      </c>
      <c r="D83" s="14">
        <v>3.14</v>
      </c>
      <c r="E83" s="14">
        <v>3.02</v>
      </c>
      <c r="F83" s="14">
        <v>2.78</v>
      </c>
      <c r="G83" s="14">
        <v>2.14</v>
      </c>
      <c r="H83" s="14"/>
      <c r="I83" s="14"/>
      <c r="J83" s="14"/>
    </row>
    <row r="84" spans="1:10">
      <c r="A84" s="21" t="s">
        <v>223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3" t="s">
        <v>183</v>
      </c>
      <c r="B85" s="20">
        <v>227.69</v>
      </c>
      <c r="C85" s="20">
        <v>130.18</v>
      </c>
      <c r="D85" s="20">
        <v>171.23</v>
      </c>
      <c r="E85" s="20">
        <v>206.58</v>
      </c>
      <c r="F85" s="20">
        <v>289.99</v>
      </c>
      <c r="G85" s="20">
        <v>340.3</v>
      </c>
      <c r="H85" s="20"/>
      <c r="I85" s="20"/>
      <c r="J85" s="20"/>
    </row>
    <row r="86" spans="1:10">
      <c r="A86" s="13" t="s">
        <v>184</v>
      </c>
      <c r="B86" s="14">
        <v>5.88</v>
      </c>
      <c r="C86" s="14">
        <v>7.14</v>
      </c>
      <c r="D86" s="14">
        <v>8.4600000000000009</v>
      </c>
      <c r="E86" s="14">
        <v>8.83</v>
      </c>
      <c r="F86" s="14">
        <v>17.850000000000001</v>
      </c>
      <c r="G86" s="14">
        <v>16.45</v>
      </c>
      <c r="H86" s="14"/>
      <c r="I86" s="14"/>
      <c r="J86" s="14"/>
    </row>
    <row r="87" spans="1:10">
      <c r="A87" s="13" t="s">
        <v>185</v>
      </c>
      <c r="B87" s="14">
        <v>2.58</v>
      </c>
      <c r="C87" s="14">
        <v>5.48</v>
      </c>
      <c r="D87" s="14">
        <v>4.9400000000000004</v>
      </c>
      <c r="E87" s="14">
        <v>4.28</v>
      </c>
      <c r="F87" s="14">
        <v>6.16</v>
      </c>
      <c r="G87" s="14">
        <v>4.83</v>
      </c>
      <c r="H87" s="14"/>
      <c r="I87" s="14"/>
      <c r="J87" s="14"/>
    </row>
    <row r="88" spans="1:10">
      <c r="A88" s="21" t="s">
        <v>224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3" t="s">
        <v>183</v>
      </c>
      <c r="B89" s="20">
        <v>153.31</v>
      </c>
      <c r="C89" s="20">
        <v>102.38</v>
      </c>
      <c r="D89" s="20">
        <v>133.27000000000001</v>
      </c>
      <c r="E89" s="20">
        <v>140.25</v>
      </c>
      <c r="F89" s="20">
        <v>189.06</v>
      </c>
      <c r="G89" s="20">
        <v>201.49</v>
      </c>
      <c r="H89" s="20"/>
      <c r="I89" s="20"/>
      <c r="J89" s="20"/>
    </row>
    <row r="90" spans="1:10">
      <c r="A90" s="13" t="s">
        <v>184</v>
      </c>
      <c r="B90" s="14">
        <v>2.65</v>
      </c>
      <c r="C90" s="14">
        <v>7</v>
      </c>
      <c r="D90" s="14">
        <v>5.23</v>
      </c>
      <c r="E90" s="14">
        <v>6.58</v>
      </c>
      <c r="F90" s="14">
        <v>8.17</v>
      </c>
      <c r="G90" s="14">
        <v>7.83</v>
      </c>
      <c r="H90" s="14"/>
      <c r="I90" s="14"/>
      <c r="J90" s="14"/>
    </row>
    <row r="91" spans="1:10">
      <c r="A91" s="13" t="s">
        <v>185</v>
      </c>
      <c r="B91" s="14">
        <v>1.73</v>
      </c>
      <c r="C91" s="14">
        <v>6.84</v>
      </c>
      <c r="D91" s="14">
        <v>3.93</v>
      </c>
      <c r="E91" s="14">
        <v>4.6900000000000004</v>
      </c>
      <c r="F91" s="14">
        <v>4.32</v>
      </c>
      <c r="G91" s="14">
        <v>3.89</v>
      </c>
      <c r="H91" s="14"/>
      <c r="I91" s="14"/>
      <c r="J91" s="14"/>
    </row>
    <row r="92" spans="1:10">
      <c r="A92" s="21" t="s">
        <v>225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3" t="s">
        <v>183</v>
      </c>
      <c r="B93" s="20">
        <v>103.08</v>
      </c>
      <c r="C93" s="20">
        <v>64.400000000000006</v>
      </c>
      <c r="D93" s="20">
        <v>78.55</v>
      </c>
      <c r="E93" s="20">
        <v>94.89</v>
      </c>
      <c r="F93" s="20">
        <v>124.35</v>
      </c>
      <c r="G93" s="20">
        <v>153.15</v>
      </c>
      <c r="H93" s="20"/>
      <c r="I93" s="20"/>
      <c r="J93" s="20"/>
    </row>
    <row r="94" spans="1:10">
      <c r="A94" s="13" t="s">
        <v>184</v>
      </c>
      <c r="B94" s="14">
        <v>2.23</v>
      </c>
      <c r="C94" s="14">
        <v>4.28</v>
      </c>
      <c r="D94" s="14">
        <v>3.18</v>
      </c>
      <c r="E94" s="14">
        <v>4.04</v>
      </c>
      <c r="F94" s="14">
        <v>5.23</v>
      </c>
      <c r="G94" s="14">
        <v>5.95</v>
      </c>
      <c r="H94" s="14"/>
      <c r="I94" s="14"/>
      <c r="J94" s="14"/>
    </row>
    <row r="95" spans="1:10">
      <c r="A95" s="13" t="s">
        <v>185</v>
      </c>
      <c r="B95" s="14">
        <v>2.16</v>
      </c>
      <c r="C95" s="14">
        <v>6.65</v>
      </c>
      <c r="D95" s="14">
        <v>4.04</v>
      </c>
      <c r="E95" s="14">
        <v>4.25</v>
      </c>
      <c r="F95" s="14">
        <v>4.2</v>
      </c>
      <c r="G95" s="14">
        <v>3.89</v>
      </c>
      <c r="H95" s="14"/>
      <c r="I95" s="14"/>
      <c r="J95" s="14"/>
    </row>
    <row r="96" spans="1:10">
      <c r="A96" s="21" t="s">
        <v>226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3" t="s">
        <v>183</v>
      </c>
      <c r="B97" s="20">
        <v>134.36000000000001</v>
      </c>
      <c r="C97" s="20">
        <v>90.47</v>
      </c>
      <c r="D97" s="20">
        <v>105.31</v>
      </c>
      <c r="E97" s="20">
        <v>115.35</v>
      </c>
      <c r="F97" s="20">
        <v>165.52</v>
      </c>
      <c r="G97" s="20">
        <v>195.05</v>
      </c>
      <c r="H97" s="20"/>
      <c r="I97" s="20"/>
      <c r="J97" s="20"/>
    </row>
    <row r="98" spans="1:10">
      <c r="A98" s="13" t="s">
        <v>184</v>
      </c>
      <c r="B98" s="14">
        <v>2.83</v>
      </c>
      <c r="C98" s="14">
        <v>5.28</v>
      </c>
      <c r="D98" s="14">
        <v>5.27</v>
      </c>
      <c r="E98" s="14">
        <v>6</v>
      </c>
      <c r="F98" s="14">
        <v>6.34</v>
      </c>
      <c r="G98" s="14">
        <v>7.46</v>
      </c>
      <c r="H98" s="14"/>
      <c r="I98" s="14"/>
      <c r="J98" s="14"/>
    </row>
    <row r="99" spans="1:10">
      <c r="A99" s="13" t="s">
        <v>185</v>
      </c>
      <c r="B99" s="14">
        <v>2.11</v>
      </c>
      <c r="C99" s="14">
        <v>5.84</v>
      </c>
      <c r="D99" s="14">
        <v>5.01</v>
      </c>
      <c r="E99" s="14">
        <v>5.2</v>
      </c>
      <c r="F99" s="14">
        <v>3.83</v>
      </c>
      <c r="G99" s="14">
        <v>3.83</v>
      </c>
      <c r="H99" s="14"/>
      <c r="I99" s="14"/>
      <c r="J99" s="14"/>
    </row>
    <row r="100" spans="1:10">
      <c r="A100" s="21" t="s">
        <v>227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3" t="s">
        <v>183</v>
      </c>
      <c r="B101" s="20">
        <v>113.42</v>
      </c>
      <c r="C101" s="20">
        <v>58.58</v>
      </c>
      <c r="D101" s="20">
        <v>84.25</v>
      </c>
      <c r="E101" s="20">
        <v>99.54</v>
      </c>
      <c r="F101" s="20">
        <v>126.1</v>
      </c>
      <c r="G101" s="20">
        <v>198.54</v>
      </c>
      <c r="H101" s="20"/>
      <c r="I101" s="20"/>
      <c r="J101" s="20"/>
    </row>
    <row r="102" spans="1:10">
      <c r="A102" s="13" t="s">
        <v>184</v>
      </c>
      <c r="B102" s="14">
        <v>4.08</v>
      </c>
      <c r="C102" s="14">
        <v>4.3</v>
      </c>
      <c r="D102" s="14">
        <v>6.07</v>
      </c>
      <c r="E102" s="14">
        <v>8.57</v>
      </c>
      <c r="F102" s="14">
        <v>8.7799999999999994</v>
      </c>
      <c r="G102" s="14">
        <v>13.32</v>
      </c>
      <c r="H102" s="14"/>
      <c r="I102" s="14"/>
      <c r="J102" s="14"/>
    </row>
    <row r="103" spans="1:10">
      <c r="A103" s="13" t="s">
        <v>185</v>
      </c>
      <c r="B103" s="14">
        <v>3.6</v>
      </c>
      <c r="C103" s="14">
        <v>7.34</v>
      </c>
      <c r="D103" s="14">
        <v>7.21</v>
      </c>
      <c r="E103" s="14">
        <v>8.61</v>
      </c>
      <c r="F103" s="14">
        <v>6.97</v>
      </c>
      <c r="G103" s="14">
        <v>6.71</v>
      </c>
      <c r="H103" s="14"/>
      <c r="I103" s="14"/>
      <c r="J103" s="14"/>
    </row>
    <row r="104" spans="1:10">
      <c r="A104" s="21" t="s">
        <v>228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3" t="s">
        <v>183</v>
      </c>
      <c r="B105" s="20">
        <v>32.61</v>
      </c>
      <c r="C105" s="20">
        <v>25.22</v>
      </c>
      <c r="D105" s="20">
        <v>29.54</v>
      </c>
      <c r="E105" s="20">
        <v>31.49</v>
      </c>
      <c r="F105" s="20">
        <v>35.01</v>
      </c>
      <c r="G105" s="20">
        <v>41.76</v>
      </c>
      <c r="H105" s="20"/>
      <c r="I105" s="20"/>
      <c r="J105" s="20"/>
    </row>
    <row r="106" spans="1:10">
      <c r="A106" s="13" t="s">
        <v>184</v>
      </c>
      <c r="B106" s="14">
        <v>0.51</v>
      </c>
      <c r="C106" s="14">
        <v>1.07</v>
      </c>
      <c r="D106" s="14">
        <v>1.28</v>
      </c>
      <c r="E106" s="14">
        <v>1.32</v>
      </c>
      <c r="F106" s="14">
        <v>1.37</v>
      </c>
      <c r="G106" s="14">
        <v>1.3</v>
      </c>
      <c r="H106" s="14"/>
      <c r="I106" s="14"/>
      <c r="J106" s="14"/>
    </row>
    <row r="107" spans="1:10">
      <c r="A107" s="13" t="s">
        <v>185</v>
      </c>
      <c r="B107" s="14">
        <v>1.57</v>
      </c>
      <c r="C107" s="14">
        <v>4.26</v>
      </c>
      <c r="D107" s="14">
        <v>4.34</v>
      </c>
      <c r="E107" s="14">
        <v>4.18</v>
      </c>
      <c r="F107" s="14">
        <v>3.91</v>
      </c>
      <c r="G107" s="14">
        <v>3.1</v>
      </c>
      <c r="H107" s="14"/>
      <c r="I107" s="14"/>
      <c r="J107" s="14"/>
    </row>
    <row r="108" spans="1:10">
      <c r="A108" s="18" t="s">
        <v>229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3" t="s">
        <v>183</v>
      </c>
      <c r="B109" s="20">
        <v>378.25</v>
      </c>
      <c r="C109" s="20">
        <v>227.99</v>
      </c>
      <c r="D109" s="20">
        <v>293.51</v>
      </c>
      <c r="E109" s="20">
        <v>350.55</v>
      </c>
      <c r="F109" s="20">
        <v>457.54</v>
      </c>
      <c r="G109" s="20">
        <v>561.4</v>
      </c>
      <c r="H109" s="20"/>
      <c r="I109" s="20"/>
      <c r="J109" s="20"/>
    </row>
    <row r="110" spans="1:10">
      <c r="A110" s="13" t="s">
        <v>184</v>
      </c>
      <c r="B110" s="14">
        <v>4.62</v>
      </c>
      <c r="C110" s="14">
        <v>8.73</v>
      </c>
      <c r="D110" s="14">
        <v>8.41</v>
      </c>
      <c r="E110" s="14">
        <v>9.5399999999999991</v>
      </c>
      <c r="F110" s="14">
        <v>13.09</v>
      </c>
      <c r="G110" s="14">
        <v>10.59</v>
      </c>
      <c r="H110" s="14"/>
      <c r="I110" s="14"/>
      <c r="J110" s="14"/>
    </row>
    <row r="111" spans="1:10">
      <c r="A111" s="13" t="s">
        <v>185</v>
      </c>
      <c r="B111" s="14">
        <v>1.22</v>
      </c>
      <c r="C111" s="14">
        <v>3.83</v>
      </c>
      <c r="D111" s="14">
        <v>2.86</v>
      </c>
      <c r="E111" s="14">
        <v>2.72</v>
      </c>
      <c r="F111" s="14">
        <v>2.86</v>
      </c>
      <c r="G111" s="14">
        <v>1.89</v>
      </c>
      <c r="H111" s="14"/>
      <c r="I111" s="14"/>
      <c r="J111" s="14"/>
    </row>
    <row r="112" spans="1:10">
      <c r="A112" s="21" t="s">
        <v>230</v>
      </c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3" t="s">
        <v>183</v>
      </c>
      <c r="B113" s="20">
        <v>145.94</v>
      </c>
      <c r="C113" s="20">
        <v>100.54</v>
      </c>
      <c r="D113" s="20">
        <v>121.1</v>
      </c>
      <c r="E113" s="20">
        <v>140.37</v>
      </c>
      <c r="F113" s="20">
        <v>173.63</v>
      </c>
      <c r="G113" s="20">
        <v>194</v>
      </c>
      <c r="H113" s="20"/>
      <c r="I113" s="20"/>
      <c r="J113" s="20"/>
    </row>
    <row r="114" spans="1:10">
      <c r="A114" s="13" t="s">
        <v>184</v>
      </c>
      <c r="B114" s="14">
        <v>2.12</v>
      </c>
      <c r="C114" s="14">
        <v>3.41</v>
      </c>
      <c r="D114" s="14">
        <v>4.17</v>
      </c>
      <c r="E114" s="14">
        <v>5.39</v>
      </c>
      <c r="F114" s="14">
        <v>4.63</v>
      </c>
      <c r="G114" s="14">
        <v>4.8099999999999996</v>
      </c>
      <c r="H114" s="14"/>
      <c r="I114" s="14"/>
      <c r="J114" s="14"/>
    </row>
    <row r="115" spans="1:10">
      <c r="A115" s="13" t="s">
        <v>185</v>
      </c>
      <c r="B115" s="14">
        <v>1.45</v>
      </c>
      <c r="C115" s="14">
        <v>3.39</v>
      </c>
      <c r="D115" s="14">
        <v>3.45</v>
      </c>
      <c r="E115" s="14">
        <v>3.84</v>
      </c>
      <c r="F115" s="14">
        <v>2.67</v>
      </c>
      <c r="G115" s="14">
        <v>2.48</v>
      </c>
      <c r="H115" s="14"/>
      <c r="I115" s="14"/>
      <c r="J115" s="14"/>
    </row>
    <row r="116" spans="1:10">
      <c r="A116" s="21" t="s">
        <v>231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3" t="s">
        <v>183</v>
      </c>
      <c r="B117" s="20">
        <v>232.3</v>
      </c>
      <c r="C117" s="20">
        <v>127.44</v>
      </c>
      <c r="D117" s="20">
        <v>172.41</v>
      </c>
      <c r="E117" s="20">
        <v>210.18</v>
      </c>
      <c r="F117" s="20">
        <v>283.89999999999998</v>
      </c>
      <c r="G117" s="20">
        <v>367.4</v>
      </c>
      <c r="H117" s="20"/>
      <c r="I117" s="20"/>
      <c r="J117" s="20"/>
    </row>
    <row r="118" spans="1:10">
      <c r="A118" s="13" t="s">
        <v>184</v>
      </c>
      <c r="B118" s="14">
        <v>3.38</v>
      </c>
      <c r="C118" s="14">
        <v>6.38</v>
      </c>
      <c r="D118" s="14">
        <v>5.54</v>
      </c>
      <c r="E118" s="14">
        <v>6.09</v>
      </c>
      <c r="F118" s="14">
        <v>10.73</v>
      </c>
      <c r="G118" s="14">
        <v>8.56</v>
      </c>
      <c r="H118" s="14"/>
      <c r="I118" s="14"/>
      <c r="J118" s="14"/>
    </row>
    <row r="119" spans="1:10">
      <c r="A119" s="13" t="s">
        <v>185</v>
      </c>
      <c r="B119" s="14">
        <v>1.45</v>
      </c>
      <c r="C119" s="14">
        <v>5.01</v>
      </c>
      <c r="D119" s="14">
        <v>3.21</v>
      </c>
      <c r="E119" s="14">
        <v>2.9</v>
      </c>
      <c r="F119" s="14">
        <v>3.78</v>
      </c>
      <c r="G119" s="14">
        <v>2.33</v>
      </c>
      <c r="H119" s="14"/>
      <c r="I119" s="14"/>
      <c r="J119" s="14"/>
    </row>
    <row r="120" spans="1:10">
      <c r="A120" s="18" t="s">
        <v>232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3" t="s">
        <v>183</v>
      </c>
      <c r="B121" s="20">
        <v>551.55999999999995</v>
      </c>
      <c r="C121" s="20">
        <v>333.17</v>
      </c>
      <c r="D121" s="20">
        <v>424.64</v>
      </c>
      <c r="E121" s="20">
        <v>493.3</v>
      </c>
      <c r="F121" s="20">
        <v>628.57000000000005</v>
      </c>
      <c r="G121" s="20">
        <v>877.75</v>
      </c>
      <c r="H121" s="20"/>
      <c r="I121" s="20"/>
      <c r="J121" s="20"/>
    </row>
    <row r="122" spans="1:10">
      <c r="A122" s="13" t="s">
        <v>184</v>
      </c>
      <c r="B122" s="14">
        <v>7.38</v>
      </c>
      <c r="C122" s="14">
        <v>12.16</v>
      </c>
      <c r="D122" s="14">
        <v>10.94</v>
      </c>
      <c r="E122" s="14">
        <v>15.27</v>
      </c>
      <c r="F122" s="14">
        <v>17.36</v>
      </c>
      <c r="G122" s="14">
        <v>22.35</v>
      </c>
      <c r="H122" s="14"/>
      <c r="I122" s="14"/>
      <c r="J122" s="14"/>
    </row>
    <row r="123" spans="1:10">
      <c r="A123" s="13" t="s">
        <v>185</v>
      </c>
      <c r="B123" s="14">
        <v>1.34</v>
      </c>
      <c r="C123" s="14">
        <v>3.65</v>
      </c>
      <c r="D123" s="14">
        <v>2.58</v>
      </c>
      <c r="E123" s="14">
        <v>3.1</v>
      </c>
      <c r="F123" s="14">
        <v>2.76</v>
      </c>
      <c r="G123" s="14">
        <v>2.5499999999999998</v>
      </c>
      <c r="H123" s="14"/>
      <c r="I123" s="14"/>
      <c r="J123" s="14"/>
    </row>
    <row r="124" spans="1:10">
      <c r="A124" s="21" t="s">
        <v>233</v>
      </c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3" t="s">
        <v>183</v>
      </c>
      <c r="B125" s="20">
        <v>181.55</v>
      </c>
      <c r="C125" s="20">
        <v>107.31</v>
      </c>
      <c r="D125" s="20">
        <v>134.16999999999999</v>
      </c>
      <c r="E125" s="20">
        <v>157.27000000000001</v>
      </c>
      <c r="F125" s="20">
        <v>203.98</v>
      </c>
      <c r="G125" s="20">
        <v>304.87</v>
      </c>
      <c r="H125" s="20"/>
      <c r="I125" s="20"/>
      <c r="J125" s="20"/>
    </row>
    <row r="126" spans="1:10">
      <c r="A126" s="13" t="s">
        <v>184</v>
      </c>
      <c r="B126" s="14">
        <v>3.82</v>
      </c>
      <c r="C126" s="14">
        <v>5.07</v>
      </c>
      <c r="D126" s="14">
        <v>5.46</v>
      </c>
      <c r="E126" s="14">
        <v>6.9</v>
      </c>
      <c r="F126" s="14">
        <v>7.98</v>
      </c>
      <c r="G126" s="14">
        <v>11.31</v>
      </c>
      <c r="H126" s="14"/>
      <c r="I126" s="14"/>
      <c r="J126" s="14"/>
    </row>
    <row r="127" spans="1:10">
      <c r="A127" s="13" t="s">
        <v>185</v>
      </c>
      <c r="B127" s="14">
        <v>2.11</v>
      </c>
      <c r="C127" s="14">
        <v>4.72</v>
      </c>
      <c r="D127" s="14">
        <v>4.07</v>
      </c>
      <c r="E127" s="14">
        <v>4.3899999999999997</v>
      </c>
      <c r="F127" s="14">
        <v>3.91</v>
      </c>
      <c r="G127" s="14">
        <v>3.71</v>
      </c>
      <c r="H127" s="14"/>
      <c r="I127" s="14"/>
      <c r="J127" s="14"/>
    </row>
    <row r="128" spans="1:10">
      <c r="A128" s="21" t="s">
        <v>234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3" t="s">
        <v>183</v>
      </c>
      <c r="B129" s="20">
        <v>174.7</v>
      </c>
      <c r="C129" s="20">
        <v>103.61</v>
      </c>
      <c r="D129" s="20">
        <v>131.71</v>
      </c>
      <c r="E129" s="20">
        <v>150.03</v>
      </c>
      <c r="F129" s="20">
        <v>201.11</v>
      </c>
      <c r="G129" s="20">
        <v>286.89</v>
      </c>
      <c r="H129" s="20"/>
      <c r="I129" s="20"/>
      <c r="J129" s="20"/>
    </row>
    <row r="130" spans="1:10">
      <c r="A130" s="13" t="s">
        <v>184</v>
      </c>
      <c r="B130" s="14">
        <v>2.64</v>
      </c>
      <c r="C130" s="14">
        <v>4.45</v>
      </c>
      <c r="D130" s="14">
        <v>4.49</v>
      </c>
      <c r="E130" s="14">
        <v>6.24</v>
      </c>
      <c r="F130" s="14">
        <v>6.69</v>
      </c>
      <c r="G130" s="14">
        <v>9.09</v>
      </c>
      <c r="H130" s="14"/>
      <c r="I130" s="14"/>
      <c r="J130" s="14"/>
    </row>
    <row r="131" spans="1:10">
      <c r="A131" s="13" t="s">
        <v>185</v>
      </c>
      <c r="B131" s="14">
        <v>1.51</v>
      </c>
      <c r="C131" s="14">
        <v>4.3</v>
      </c>
      <c r="D131" s="14">
        <v>3.41</v>
      </c>
      <c r="E131" s="14">
        <v>4.16</v>
      </c>
      <c r="F131" s="14">
        <v>3.32</v>
      </c>
      <c r="G131" s="14">
        <v>3.17</v>
      </c>
      <c r="H131" s="14"/>
      <c r="I131" s="14"/>
      <c r="J131" s="14"/>
    </row>
    <row r="132" spans="1:10">
      <c r="A132" s="21" t="s">
        <v>235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3" t="s">
        <v>183</v>
      </c>
      <c r="B133" s="20">
        <v>106.1</v>
      </c>
      <c r="C133" s="20">
        <v>67.430000000000007</v>
      </c>
      <c r="D133" s="20">
        <v>82.8</v>
      </c>
      <c r="E133" s="20">
        <v>97.3</v>
      </c>
      <c r="F133" s="20">
        <v>120.3</v>
      </c>
      <c r="G133" s="20">
        <v>162.58000000000001</v>
      </c>
      <c r="H133" s="20"/>
      <c r="I133" s="20"/>
      <c r="J133" s="20"/>
    </row>
    <row r="134" spans="1:10">
      <c r="A134" s="13" t="s">
        <v>184</v>
      </c>
      <c r="B134" s="14">
        <v>1.86</v>
      </c>
      <c r="C134" s="14">
        <v>2.63</v>
      </c>
      <c r="D134" s="14">
        <v>3.21</v>
      </c>
      <c r="E134" s="14">
        <v>4.5599999999999996</v>
      </c>
      <c r="F134" s="14">
        <v>4.53</v>
      </c>
      <c r="G134" s="14">
        <v>5.48</v>
      </c>
      <c r="H134" s="14"/>
      <c r="I134" s="14"/>
      <c r="J134" s="14"/>
    </row>
    <row r="135" spans="1:10">
      <c r="A135" s="13" t="s">
        <v>185</v>
      </c>
      <c r="B135" s="14">
        <v>1.75</v>
      </c>
      <c r="C135" s="14">
        <v>3.9</v>
      </c>
      <c r="D135" s="14">
        <v>3.87</v>
      </c>
      <c r="E135" s="14">
        <v>4.6900000000000004</v>
      </c>
      <c r="F135" s="14">
        <v>3.76</v>
      </c>
      <c r="G135" s="14">
        <v>3.37</v>
      </c>
      <c r="H135" s="14"/>
      <c r="I135" s="14"/>
      <c r="J135" s="14"/>
    </row>
    <row r="136" spans="1:10">
      <c r="A136" s="21" t="s">
        <v>236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3" t="s">
        <v>183</v>
      </c>
      <c r="B137" s="20">
        <v>89.22</v>
      </c>
      <c r="C137" s="20">
        <v>54.82</v>
      </c>
      <c r="D137" s="20">
        <v>75.959999999999994</v>
      </c>
      <c r="E137" s="20">
        <v>88.7</v>
      </c>
      <c r="F137" s="20">
        <v>103.18</v>
      </c>
      <c r="G137" s="20">
        <v>123.4</v>
      </c>
      <c r="H137" s="20"/>
      <c r="I137" s="20"/>
      <c r="J137" s="20"/>
    </row>
    <row r="138" spans="1:10">
      <c r="A138" s="13" t="s">
        <v>184</v>
      </c>
      <c r="B138" s="14">
        <v>1.73</v>
      </c>
      <c r="C138" s="14">
        <v>3.13</v>
      </c>
      <c r="D138" s="14">
        <v>2.82</v>
      </c>
      <c r="E138" s="14">
        <v>4.66</v>
      </c>
      <c r="F138" s="14">
        <v>3.59</v>
      </c>
      <c r="G138" s="14">
        <v>3.69</v>
      </c>
      <c r="H138" s="14"/>
      <c r="I138" s="14"/>
      <c r="J138" s="14"/>
    </row>
    <row r="139" spans="1:10">
      <c r="A139" s="13" t="s">
        <v>185</v>
      </c>
      <c r="B139" s="14">
        <v>1.94</v>
      </c>
      <c r="C139" s="14">
        <v>5.7</v>
      </c>
      <c r="D139" s="14">
        <v>3.72</v>
      </c>
      <c r="E139" s="14">
        <v>5.25</v>
      </c>
      <c r="F139" s="14">
        <v>3.48</v>
      </c>
      <c r="G139" s="14">
        <v>2.99</v>
      </c>
      <c r="H139" s="14"/>
      <c r="I139" s="14"/>
      <c r="J139" s="14"/>
    </row>
    <row r="140" spans="1:10">
      <c r="A140" s="18" t="s">
        <v>237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3" t="s">
        <v>183</v>
      </c>
      <c r="B141" s="20">
        <v>1157.5899999999999</v>
      </c>
      <c r="C141" s="20">
        <v>667.69</v>
      </c>
      <c r="D141" s="20">
        <v>870.62</v>
      </c>
      <c r="E141" s="20">
        <v>1071.0899999999999</v>
      </c>
      <c r="F141" s="20">
        <v>1403.44</v>
      </c>
      <c r="G141" s="20">
        <v>1774.26</v>
      </c>
      <c r="H141" s="20"/>
      <c r="I141" s="20"/>
      <c r="J141" s="20"/>
    </row>
    <row r="142" spans="1:10">
      <c r="A142" s="13" t="s">
        <v>184</v>
      </c>
      <c r="B142" s="14">
        <v>12.17</v>
      </c>
      <c r="C142" s="14">
        <v>24.33</v>
      </c>
      <c r="D142" s="14">
        <v>26.19</v>
      </c>
      <c r="E142" s="14">
        <v>25.79</v>
      </c>
      <c r="F142" s="14">
        <v>37.57</v>
      </c>
      <c r="G142" s="14">
        <v>32.64</v>
      </c>
      <c r="H142" s="14"/>
      <c r="I142" s="14"/>
      <c r="J142" s="14"/>
    </row>
    <row r="143" spans="1:10">
      <c r="A143" s="13" t="s">
        <v>185</v>
      </c>
      <c r="B143" s="14">
        <v>1.05</v>
      </c>
      <c r="C143" s="14">
        <v>3.64</v>
      </c>
      <c r="D143" s="14">
        <v>3.01</v>
      </c>
      <c r="E143" s="14">
        <v>2.41</v>
      </c>
      <c r="F143" s="14">
        <v>2.68</v>
      </c>
      <c r="G143" s="14">
        <v>1.84</v>
      </c>
      <c r="H143" s="14"/>
      <c r="I143" s="14"/>
      <c r="J143" s="14"/>
    </row>
    <row r="144" spans="1:10">
      <c r="A144" s="21" t="s">
        <v>238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3" t="s">
        <v>183</v>
      </c>
      <c r="B145" s="20">
        <v>118.77</v>
      </c>
      <c r="C145" s="20">
        <v>73.16</v>
      </c>
      <c r="D145" s="20">
        <v>87.06</v>
      </c>
      <c r="E145" s="20">
        <v>107.61</v>
      </c>
      <c r="F145" s="20">
        <v>144.77000000000001</v>
      </c>
      <c r="G145" s="20">
        <v>181.16</v>
      </c>
      <c r="H145" s="20"/>
      <c r="I145" s="20"/>
      <c r="J145" s="20"/>
    </row>
    <row r="146" spans="1:10">
      <c r="A146" s="13" t="s">
        <v>184</v>
      </c>
      <c r="B146" s="14">
        <v>2.4900000000000002</v>
      </c>
      <c r="C146" s="14">
        <v>4.5599999999999996</v>
      </c>
      <c r="D146" s="14">
        <v>5.29</v>
      </c>
      <c r="E146" s="14">
        <v>3.91</v>
      </c>
      <c r="F146" s="14">
        <v>5.63</v>
      </c>
      <c r="G146" s="14">
        <v>8.23</v>
      </c>
      <c r="H146" s="14"/>
      <c r="I146" s="14"/>
      <c r="J146" s="14"/>
    </row>
    <row r="147" spans="1:10">
      <c r="A147" s="13" t="s">
        <v>185</v>
      </c>
      <c r="B147" s="14">
        <v>2.1</v>
      </c>
      <c r="C147" s="14">
        <v>6.23</v>
      </c>
      <c r="D147" s="14">
        <v>6.08</v>
      </c>
      <c r="E147" s="14">
        <v>3.63</v>
      </c>
      <c r="F147" s="14">
        <v>3.89</v>
      </c>
      <c r="G147" s="14">
        <v>4.54</v>
      </c>
      <c r="H147" s="14"/>
      <c r="I147" s="14"/>
      <c r="J147" s="14"/>
    </row>
    <row r="148" spans="1:10">
      <c r="A148" s="21" t="s">
        <v>239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3" t="s">
        <v>183</v>
      </c>
      <c r="B149" s="20">
        <v>84.97</v>
      </c>
      <c r="C149" s="20">
        <v>58.17</v>
      </c>
      <c r="D149" s="20">
        <v>70.959999999999994</v>
      </c>
      <c r="E149" s="20">
        <v>79.48</v>
      </c>
      <c r="F149" s="20">
        <v>97.93</v>
      </c>
      <c r="G149" s="20">
        <v>118.29</v>
      </c>
      <c r="H149" s="20"/>
      <c r="I149" s="20"/>
      <c r="J149" s="20"/>
    </row>
    <row r="150" spans="1:10">
      <c r="A150" s="13" t="s">
        <v>184</v>
      </c>
      <c r="B150" s="14">
        <v>1.4</v>
      </c>
      <c r="C150" s="14">
        <v>3.27</v>
      </c>
      <c r="D150" s="14">
        <v>2.97</v>
      </c>
      <c r="E150" s="14">
        <v>3.14</v>
      </c>
      <c r="F150" s="14">
        <v>3.95</v>
      </c>
      <c r="G150" s="14">
        <v>3.74</v>
      </c>
      <c r="H150" s="14"/>
      <c r="I150" s="14"/>
      <c r="J150" s="14"/>
    </row>
    <row r="151" spans="1:10">
      <c r="A151" s="13" t="s">
        <v>185</v>
      </c>
      <c r="B151" s="14">
        <v>1.65</v>
      </c>
      <c r="C151" s="14">
        <v>5.63</v>
      </c>
      <c r="D151" s="14">
        <v>4.18</v>
      </c>
      <c r="E151" s="14">
        <v>3.95</v>
      </c>
      <c r="F151" s="14">
        <v>4.03</v>
      </c>
      <c r="G151" s="14">
        <v>3.17</v>
      </c>
      <c r="H151" s="14"/>
      <c r="I151" s="14"/>
      <c r="J151" s="14"/>
    </row>
    <row r="152" spans="1:10">
      <c r="A152" s="21" t="s">
        <v>240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3" t="s">
        <v>183</v>
      </c>
      <c r="B153" s="20">
        <v>609.28</v>
      </c>
      <c r="C153" s="20">
        <v>341.73</v>
      </c>
      <c r="D153" s="20">
        <v>454.96</v>
      </c>
      <c r="E153" s="20">
        <v>560.79</v>
      </c>
      <c r="F153" s="20">
        <v>744.37</v>
      </c>
      <c r="G153" s="20">
        <v>944.14</v>
      </c>
      <c r="H153" s="20"/>
      <c r="I153" s="20"/>
      <c r="J153" s="20"/>
    </row>
    <row r="154" spans="1:10">
      <c r="A154" s="13" t="s">
        <v>184</v>
      </c>
      <c r="B154" s="14">
        <v>8.44</v>
      </c>
      <c r="C154" s="14">
        <v>15.27</v>
      </c>
      <c r="D154" s="14">
        <v>16.100000000000001</v>
      </c>
      <c r="E154" s="14">
        <v>13.41</v>
      </c>
      <c r="F154" s="14">
        <v>30</v>
      </c>
      <c r="G154" s="14">
        <v>23.14</v>
      </c>
      <c r="H154" s="14"/>
      <c r="I154" s="14"/>
      <c r="J154" s="14"/>
    </row>
    <row r="155" spans="1:10">
      <c r="A155" s="13" t="s">
        <v>185</v>
      </c>
      <c r="B155" s="14">
        <v>1.38</v>
      </c>
      <c r="C155" s="14">
        <v>4.47</v>
      </c>
      <c r="D155" s="14">
        <v>3.54</v>
      </c>
      <c r="E155" s="14">
        <v>2.39</v>
      </c>
      <c r="F155" s="14">
        <v>4.03</v>
      </c>
      <c r="G155" s="14">
        <v>2.4500000000000002</v>
      </c>
      <c r="H155" s="14"/>
      <c r="I155" s="14"/>
      <c r="J155" s="14"/>
    </row>
    <row r="156" spans="1:10">
      <c r="A156" s="21" t="s">
        <v>241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3" t="s">
        <v>183</v>
      </c>
      <c r="B157" s="20">
        <v>303.22000000000003</v>
      </c>
      <c r="C157" s="20">
        <v>184.61</v>
      </c>
      <c r="D157" s="20">
        <v>238.36</v>
      </c>
      <c r="E157" s="20">
        <v>285.95999999999998</v>
      </c>
      <c r="F157" s="20">
        <v>370.75</v>
      </c>
      <c r="G157" s="20">
        <v>436.26</v>
      </c>
      <c r="H157" s="20"/>
      <c r="I157" s="20"/>
      <c r="J157" s="20"/>
    </row>
    <row r="158" spans="1:10">
      <c r="A158" s="13" t="s">
        <v>184</v>
      </c>
      <c r="B158" s="14">
        <v>4.0599999999999996</v>
      </c>
      <c r="C158" s="14">
        <v>6.14</v>
      </c>
      <c r="D158" s="14">
        <v>7.34</v>
      </c>
      <c r="E158" s="14">
        <v>11.35</v>
      </c>
      <c r="F158" s="14">
        <v>10.11</v>
      </c>
      <c r="G158" s="14">
        <v>10.41</v>
      </c>
      <c r="H158" s="14"/>
      <c r="I158" s="14"/>
      <c r="J158" s="14"/>
    </row>
    <row r="159" spans="1:10">
      <c r="A159" s="13" t="s">
        <v>185</v>
      </c>
      <c r="B159" s="14">
        <v>1.34</v>
      </c>
      <c r="C159" s="14">
        <v>3.32</v>
      </c>
      <c r="D159" s="14">
        <v>3.08</v>
      </c>
      <c r="E159" s="14">
        <v>3.97</v>
      </c>
      <c r="F159" s="14">
        <v>2.73</v>
      </c>
      <c r="G159" s="14">
        <v>2.39</v>
      </c>
      <c r="H159" s="14"/>
      <c r="I159" s="14"/>
      <c r="J159" s="14"/>
    </row>
    <row r="160" spans="1:10">
      <c r="A160" s="13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21" t="s">
        <v>242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3" t="s">
        <v>183</v>
      </c>
      <c r="B162" s="20">
        <v>41.34</v>
      </c>
      <c r="C162" s="20">
        <v>10.02</v>
      </c>
      <c r="D162" s="20">
        <v>19.28</v>
      </c>
      <c r="E162" s="20">
        <v>37.25</v>
      </c>
      <c r="F162" s="20">
        <v>45.62</v>
      </c>
      <c r="G162" s="20">
        <v>94.42</v>
      </c>
      <c r="H162" s="20"/>
      <c r="I162" s="20"/>
      <c r="J162" s="20"/>
    </row>
    <row r="163" spans="1:10">
      <c r="A163" s="13" t="s">
        <v>184</v>
      </c>
      <c r="B163" s="14">
        <v>1.95</v>
      </c>
      <c r="C163" s="14">
        <v>1.41</v>
      </c>
      <c r="D163" s="14">
        <v>1.74</v>
      </c>
      <c r="E163" s="14">
        <v>4.04</v>
      </c>
      <c r="F163" s="14">
        <v>2.75</v>
      </c>
      <c r="G163" s="14">
        <v>7.33</v>
      </c>
      <c r="H163" s="14"/>
      <c r="I163" s="14"/>
      <c r="J163" s="14"/>
    </row>
    <row r="164" spans="1:10">
      <c r="A164" s="13" t="s">
        <v>185</v>
      </c>
      <c r="B164" s="14">
        <v>4.72</v>
      </c>
      <c r="C164" s="14">
        <v>14.04</v>
      </c>
      <c r="D164" s="14">
        <v>9.0299999999999994</v>
      </c>
      <c r="E164" s="14">
        <v>10.86</v>
      </c>
      <c r="F164" s="14">
        <v>6.03</v>
      </c>
      <c r="G164" s="14">
        <v>7.77</v>
      </c>
      <c r="H164" s="14"/>
      <c r="I164" s="14"/>
      <c r="J164" s="14"/>
    </row>
    <row r="165" spans="1:10">
      <c r="A165" s="16" t="s">
        <v>243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3" t="s">
        <v>183</v>
      </c>
      <c r="B166" s="20">
        <v>2634.4</v>
      </c>
      <c r="C166" s="20">
        <v>1067.28</v>
      </c>
      <c r="D166" s="20">
        <v>1537.65</v>
      </c>
      <c r="E166" s="20">
        <v>2277.23</v>
      </c>
      <c r="F166" s="20">
        <v>3242.43</v>
      </c>
      <c r="G166" s="20">
        <v>5044.1099999999997</v>
      </c>
      <c r="H166" s="20"/>
      <c r="I166" s="20"/>
      <c r="J166" s="20"/>
    </row>
    <row r="167" spans="1:10">
      <c r="A167" s="13" t="s">
        <v>184</v>
      </c>
      <c r="B167" s="14">
        <v>28.33</v>
      </c>
      <c r="C167" s="14">
        <v>39.9</v>
      </c>
      <c r="D167" s="14">
        <v>43.82</v>
      </c>
      <c r="E167" s="14">
        <v>69.5</v>
      </c>
      <c r="F167" s="14">
        <v>72.28</v>
      </c>
      <c r="G167" s="14">
        <v>92.77</v>
      </c>
      <c r="H167" s="14"/>
      <c r="I167" s="14"/>
      <c r="J167" s="14"/>
    </row>
    <row r="168" spans="1:10">
      <c r="A168" s="13" t="s">
        <v>185</v>
      </c>
      <c r="B168" s="14">
        <v>1.08</v>
      </c>
      <c r="C168" s="14">
        <v>3.74</v>
      </c>
      <c r="D168" s="14">
        <v>2.85</v>
      </c>
      <c r="E168" s="14">
        <v>3.05</v>
      </c>
      <c r="F168" s="14">
        <v>2.23</v>
      </c>
      <c r="G168" s="14">
        <v>1.84</v>
      </c>
      <c r="H168" s="14"/>
      <c r="I168" s="14"/>
      <c r="J168" s="14"/>
    </row>
    <row r="169" spans="1:10">
      <c r="A169" s="11" t="s">
        <v>244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3" t="s">
        <v>183</v>
      </c>
      <c r="B170" s="20">
        <v>426.32</v>
      </c>
      <c r="C170" s="20">
        <v>173.55</v>
      </c>
      <c r="D170" s="20">
        <v>258.20999999999998</v>
      </c>
      <c r="E170" s="20">
        <v>364.14</v>
      </c>
      <c r="F170" s="20">
        <v>528.16999999999996</v>
      </c>
      <c r="G170" s="20">
        <v>807.03</v>
      </c>
      <c r="H170" s="20"/>
      <c r="I170" s="20"/>
      <c r="J170" s="20"/>
    </row>
    <row r="171" spans="1:10">
      <c r="A171" s="13" t="s">
        <v>184</v>
      </c>
      <c r="B171" s="14">
        <v>13.4</v>
      </c>
      <c r="C171" s="14">
        <v>11.4</v>
      </c>
      <c r="D171" s="14">
        <v>14.24</v>
      </c>
      <c r="E171" s="14">
        <v>30.54</v>
      </c>
      <c r="F171" s="14">
        <v>29.31</v>
      </c>
      <c r="G171" s="14">
        <v>35.19</v>
      </c>
      <c r="H171" s="14"/>
      <c r="I171" s="14"/>
      <c r="J171" s="14"/>
    </row>
    <row r="172" spans="1:10">
      <c r="A172" s="13" t="s">
        <v>185</v>
      </c>
      <c r="B172" s="14">
        <v>3.14</v>
      </c>
      <c r="C172" s="14">
        <v>6.57</v>
      </c>
      <c r="D172" s="14">
        <v>5.52</v>
      </c>
      <c r="E172" s="14">
        <v>8.39</v>
      </c>
      <c r="F172" s="14">
        <v>5.55</v>
      </c>
      <c r="G172" s="14">
        <v>4.3600000000000003</v>
      </c>
      <c r="H172" s="14"/>
      <c r="I172" s="14"/>
      <c r="J172" s="14"/>
    </row>
    <row r="173" spans="1:10">
      <c r="A173" s="11" t="s">
        <v>245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3" t="s">
        <v>183</v>
      </c>
      <c r="B174" s="20">
        <v>15167.04</v>
      </c>
      <c r="C174" s="20">
        <v>7529.23</v>
      </c>
      <c r="D174" s="20">
        <v>10192.049999999999</v>
      </c>
      <c r="E174" s="20">
        <v>13234.03</v>
      </c>
      <c r="F174" s="20">
        <v>16850.400000000001</v>
      </c>
      <c r="G174" s="20">
        <v>28005.89</v>
      </c>
      <c r="H174" s="20"/>
      <c r="I174" s="20"/>
      <c r="J174" s="20"/>
    </row>
    <row r="175" spans="1:10">
      <c r="A175" s="13" t="s">
        <v>184</v>
      </c>
      <c r="B175" s="14">
        <v>120</v>
      </c>
      <c r="C175" s="14">
        <v>91.47</v>
      </c>
      <c r="D175" s="14">
        <v>136.65</v>
      </c>
      <c r="E175" s="14">
        <v>150.41</v>
      </c>
      <c r="F175" s="14">
        <v>152.44</v>
      </c>
      <c r="G175" s="14">
        <v>449.92</v>
      </c>
      <c r="H175" s="14"/>
      <c r="I175" s="14"/>
      <c r="J175" s="14"/>
    </row>
    <row r="176" spans="1:10">
      <c r="A176" s="13" t="s">
        <v>185</v>
      </c>
      <c r="B176" s="14">
        <v>0.79</v>
      </c>
      <c r="C176" s="14">
        <v>1.21</v>
      </c>
      <c r="D176" s="14">
        <v>1.34</v>
      </c>
      <c r="E176" s="14">
        <v>1.1399999999999999</v>
      </c>
      <c r="F176" s="14">
        <v>0.9</v>
      </c>
      <c r="G176" s="14">
        <v>1.61</v>
      </c>
      <c r="H176" s="14"/>
      <c r="I176" s="14"/>
      <c r="J176" s="14"/>
    </row>
    <row r="177" spans="1:10">
      <c r="A177" s="16" t="s">
        <v>246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3" t="s">
        <v>183</v>
      </c>
      <c r="B178" s="20">
        <v>8804.77</v>
      </c>
      <c r="C178" s="20">
        <v>4478.6000000000004</v>
      </c>
      <c r="D178" s="20">
        <v>5755.67</v>
      </c>
      <c r="E178" s="20">
        <v>7632.18</v>
      </c>
      <c r="F178" s="20">
        <v>9720.61</v>
      </c>
      <c r="G178" s="20">
        <v>16422.509999999998</v>
      </c>
      <c r="H178" s="20"/>
      <c r="I178" s="20"/>
      <c r="J178" s="20"/>
    </row>
    <row r="179" spans="1:10">
      <c r="A179" s="13" t="s">
        <v>184</v>
      </c>
      <c r="B179" s="14">
        <v>80.11</v>
      </c>
      <c r="C179" s="14">
        <v>76.599999999999994</v>
      </c>
      <c r="D179" s="14">
        <v>97.49</v>
      </c>
      <c r="E179" s="14">
        <v>128.34</v>
      </c>
      <c r="F179" s="14">
        <v>127.39</v>
      </c>
      <c r="G179" s="14">
        <v>278.64</v>
      </c>
      <c r="H179" s="14"/>
      <c r="I179" s="14"/>
      <c r="J179" s="14"/>
    </row>
    <row r="180" spans="1:10">
      <c r="A180" s="13" t="s">
        <v>185</v>
      </c>
      <c r="B180" s="14">
        <v>0.91</v>
      </c>
      <c r="C180" s="14">
        <v>1.71</v>
      </c>
      <c r="D180" s="14">
        <v>1.69</v>
      </c>
      <c r="E180" s="14">
        <v>1.68</v>
      </c>
      <c r="F180" s="14">
        <v>1.31</v>
      </c>
      <c r="G180" s="14">
        <v>1.7</v>
      </c>
      <c r="H180" s="14"/>
      <c r="I180" s="14"/>
      <c r="J180" s="14"/>
    </row>
    <row r="181" spans="1:10">
      <c r="A181" s="18" t="s">
        <v>247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3" t="s">
        <v>183</v>
      </c>
      <c r="B182" s="20">
        <v>5958.03</v>
      </c>
      <c r="C182" s="20">
        <v>1627.52</v>
      </c>
      <c r="D182" s="20">
        <v>2600.14</v>
      </c>
      <c r="E182" s="20">
        <v>4573.1899999999996</v>
      </c>
      <c r="F182" s="20">
        <v>7203.49</v>
      </c>
      <c r="G182" s="20">
        <v>13770.83</v>
      </c>
      <c r="H182" s="20"/>
      <c r="I182" s="20"/>
      <c r="J182" s="20"/>
    </row>
    <row r="183" spans="1:10">
      <c r="A183" s="13" t="s">
        <v>184</v>
      </c>
      <c r="B183" s="14">
        <v>74.56</v>
      </c>
      <c r="C183" s="14">
        <v>58.44</v>
      </c>
      <c r="D183" s="14">
        <v>80.040000000000006</v>
      </c>
      <c r="E183" s="14">
        <v>142.65</v>
      </c>
      <c r="F183" s="14">
        <v>113.66</v>
      </c>
      <c r="G183" s="14">
        <v>233.24</v>
      </c>
      <c r="H183" s="14"/>
      <c r="I183" s="14"/>
      <c r="J183" s="14"/>
    </row>
    <row r="184" spans="1:10">
      <c r="A184" s="13" t="s">
        <v>185</v>
      </c>
      <c r="B184" s="14">
        <v>1.25</v>
      </c>
      <c r="C184" s="14">
        <v>3.59</v>
      </c>
      <c r="D184" s="14">
        <v>3.08</v>
      </c>
      <c r="E184" s="14">
        <v>3.12</v>
      </c>
      <c r="F184" s="14">
        <v>1.58</v>
      </c>
      <c r="G184" s="14">
        <v>1.69</v>
      </c>
      <c r="H184" s="14"/>
      <c r="I184" s="14"/>
      <c r="J184" s="14"/>
    </row>
    <row r="185" spans="1:10">
      <c r="A185" s="21" t="s">
        <v>248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3" t="s">
        <v>183</v>
      </c>
      <c r="B186" s="20">
        <v>3316.65</v>
      </c>
      <c r="C186" s="20">
        <v>609.30999999999995</v>
      </c>
      <c r="D186" s="20">
        <v>1108.9000000000001</v>
      </c>
      <c r="E186" s="20">
        <v>2589.98</v>
      </c>
      <c r="F186" s="20">
        <v>4241.54</v>
      </c>
      <c r="G186" s="20">
        <v>8024.34</v>
      </c>
      <c r="H186" s="20"/>
      <c r="I186" s="20"/>
      <c r="J186" s="20"/>
    </row>
    <row r="187" spans="1:10">
      <c r="A187" s="13" t="s">
        <v>184</v>
      </c>
      <c r="B187" s="14">
        <v>50.89</v>
      </c>
      <c r="C187" s="14">
        <v>34.65</v>
      </c>
      <c r="D187" s="14">
        <v>45.87</v>
      </c>
      <c r="E187" s="14">
        <v>82.33</v>
      </c>
      <c r="F187" s="14">
        <v>91.94</v>
      </c>
      <c r="G187" s="14">
        <v>146.84</v>
      </c>
      <c r="H187" s="14"/>
      <c r="I187" s="14"/>
      <c r="J187" s="14"/>
    </row>
    <row r="188" spans="1:10">
      <c r="A188" s="13" t="s">
        <v>185</v>
      </c>
      <c r="B188" s="14">
        <v>1.53</v>
      </c>
      <c r="C188" s="14">
        <v>5.69</v>
      </c>
      <c r="D188" s="14">
        <v>4.1399999999999997</v>
      </c>
      <c r="E188" s="14">
        <v>3.18</v>
      </c>
      <c r="F188" s="14">
        <v>2.17</v>
      </c>
      <c r="G188" s="14">
        <v>1.83</v>
      </c>
      <c r="H188" s="14"/>
      <c r="I188" s="14"/>
      <c r="J188" s="14"/>
    </row>
    <row r="189" spans="1:10">
      <c r="A189" s="21" t="s">
        <v>249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3" t="s">
        <v>183</v>
      </c>
      <c r="B190" s="20">
        <v>1540.62</v>
      </c>
      <c r="C190" s="20">
        <v>598.97</v>
      </c>
      <c r="D190" s="20">
        <v>829.64</v>
      </c>
      <c r="E190" s="20">
        <v>1184.32</v>
      </c>
      <c r="F190" s="20">
        <v>1771.39</v>
      </c>
      <c r="G190" s="20">
        <v>3315.44</v>
      </c>
      <c r="H190" s="20"/>
      <c r="I190" s="20"/>
      <c r="J190" s="20"/>
    </row>
    <row r="191" spans="1:10">
      <c r="A191" s="13" t="s">
        <v>184</v>
      </c>
      <c r="B191" s="14">
        <v>17.36</v>
      </c>
      <c r="C191" s="14">
        <v>22.45</v>
      </c>
      <c r="D191" s="14">
        <v>23.38</v>
      </c>
      <c r="E191" s="14">
        <v>51.74</v>
      </c>
      <c r="F191" s="14">
        <v>39.5</v>
      </c>
      <c r="G191" s="14">
        <v>49.54</v>
      </c>
      <c r="H191" s="14"/>
      <c r="I191" s="14"/>
      <c r="J191" s="14"/>
    </row>
    <row r="192" spans="1:10">
      <c r="A192" s="13" t="s">
        <v>185</v>
      </c>
      <c r="B192" s="14">
        <v>1.1299999999999999</v>
      </c>
      <c r="C192" s="14">
        <v>3.75</v>
      </c>
      <c r="D192" s="14">
        <v>2.82</v>
      </c>
      <c r="E192" s="14">
        <v>4.37</v>
      </c>
      <c r="F192" s="14">
        <v>2.23</v>
      </c>
      <c r="G192" s="14">
        <v>1.49</v>
      </c>
      <c r="H192" s="14"/>
      <c r="I192" s="14"/>
      <c r="J192" s="14"/>
    </row>
    <row r="193" spans="1:10">
      <c r="A193" s="13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21" t="s">
        <v>250</v>
      </c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3" t="s">
        <v>183</v>
      </c>
      <c r="B195" s="20">
        <v>1100.75</v>
      </c>
      <c r="C195" s="20">
        <v>419.24</v>
      </c>
      <c r="D195" s="20">
        <v>661.59</v>
      </c>
      <c r="E195" s="20">
        <v>798.89</v>
      </c>
      <c r="F195" s="20">
        <v>1190.56</v>
      </c>
      <c r="G195" s="20">
        <v>2431.04</v>
      </c>
      <c r="H195" s="20"/>
      <c r="I195" s="20"/>
      <c r="J195" s="20"/>
    </row>
    <row r="196" spans="1:10">
      <c r="A196" s="13" t="s">
        <v>184</v>
      </c>
      <c r="B196" s="14">
        <v>30.76</v>
      </c>
      <c r="C196" s="14">
        <v>35.380000000000003</v>
      </c>
      <c r="D196" s="14">
        <v>40.26</v>
      </c>
      <c r="E196" s="14">
        <v>47.4</v>
      </c>
      <c r="F196" s="14">
        <v>57.97</v>
      </c>
      <c r="G196" s="14">
        <v>144.69999999999999</v>
      </c>
      <c r="H196" s="14"/>
      <c r="I196" s="14"/>
      <c r="J196" s="14"/>
    </row>
    <row r="197" spans="1:10">
      <c r="A197" s="13" t="s">
        <v>185</v>
      </c>
      <c r="B197" s="14">
        <v>2.79</v>
      </c>
      <c r="C197" s="14">
        <v>8.44</v>
      </c>
      <c r="D197" s="14">
        <v>6.09</v>
      </c>
      <c r="E197" s="14">
        <v>5.93</v>
      </c>
      <c r="F197" s="14">
        <v>4.87</v>
      </c>
      <c r="G197" s="14">
        <v>5.95</v>
      </c>
      <c r="H197" s="14"/>
      <c r="I197" s="14"/>
      <c r="J197" s="14"/>
    </row>
    <row r="198" spans="1:10">
      <c r="A198" s="18" t="s">
        <v>251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3" t="s">
        <v>183</v>
      </c>
      <c r="B199" s="20">
        <v>2344.9299999999998</v>
      </c>
      <c r="C199" s="20">
        <v>2718.3</v>
      </c>
      <c r="D199" s="20">
        <v>2985.36</v>
      </c>
      <c r="E199" s="20">
        <v>2809.27</v>
      </c>
      <c r="F199" s="20">
        <v>2032.66</v>
      </c>
      <c r="G199" s="20">
        <v>1181.32</v>
      </c>
      <c r="H199" s="20"/>
      <c r="I199" s="20"/>
      <c r="J199" s="20"/>
    </row>
    <row r="200" spans="1:10">
      <c r="A200" s="13" t="s">
        <v>184</v>
      </c>
      <c r="B200" s="14">
        <v>23.28</v>
      </c>
      <c r="C200" s="14">
        <v>67.260000000000005</v>
      </c>
      <c r="D200" s="14">
        <v>69.55</v>
      </c>
      <c r="E200" s="14">
        <v>70.67</v>
      </c>
      <c r="F200" s="14">
        <v>73.63</v>
      </c>
      <c r="G200" s="14">
        <v>55.61</v>
      </c>
      <c r="H200" s="14"/>
      <c r="I200" s="14"/>
      <c r="J200" s="14"/>
    </row>
    <row r="201" spans="1:10">
      <c r="A201" s="13" t="s">
        <v>185</v>
      </c>
      <c r="B201" s="14">
        <v>0.99</v>
      </c>
      <c r="C201" s="14">
        <v>2.4700000000000002</v>
      </c>
      <c r="D201" s="14">
        <v>2.33</v>
      </c>
      <c r="E201" s="14">
        <v>2.52</v>
      </c>
      <c r="F201" s="14">
        <v>3.62</v>
      </c>
      <c r="G201" s="14">
        <v>4.71</v>
      </c>
      <c r="H201" s="14"/>
      <c r="I201" s="14"/>
      <c r="J201" s="14"/>
    </row>
    <row r="202" spans="1:10">
      <c r="A202" s="18" t="s">
        <v>252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3" t="s">
        <v>183</v>
      </c>
      <c r="B203" s="20">
        <v>501.81</v>
      </c>
      <c r="C203" s="20">
        <v>132.78</v>
      </c>
      <c r="D203" s="20">
        <v>170.17</v>
      </c>
      <c r="E203" s="20">
        <v>249.72</v>
      </c>
      <c r="F203" s="20">
        <v>484.47</v>
      </c>
      <c r="G203" s="20">
        <v>1470.36</v>
      </c>
      <c r="H203" s="20"/>
      <c r="I203" s="20"/>
      <c r="J203" s="20"/>
    </row>
    <row r="204" spans="1:10">
      <c r="A204" s="13" t="s">
        <v>184</v>
      </c>
      <c r="B204" s="14">
        <v>18.8</v>
      </c>
      <c r="C204" s="14">
        <v>17.420000000000002</v>
      </c>
      <c r="D204" s="14">
        <v>16.02</v>
      </c>
      <c r="E204" s="14">
        <v>16.3</v>
      </c>
      <c r="F204" s="14">
        <v>35.43</v>
      </c>
      <c r="G204" s="14">
        <v>81.900000000000006</v>
      </c>
      <c r="H204" s="14"/>
      <c r="I204" s="14"/>
      <c r="J204" s="14"/>
    </row>
    <row r="205" spans="1:10">
      <c r="A205" s="13" t="s">
        <v>185</v>
      </c>
      <c r="B205" s="14">
        <v>3.75</v>
      </c>
      <c r="C205" s="14">
        <v>13.12</v>
      </c>
      <c r="D205" s="14">
        <v>9.42</v>
      </c>
      <c r="E205" s="14">
        <v>6.53</v>
      </c>
      <c r="F205" s="14">
        <v>7.31</v>
      </c>
      <c r="G205" s="14">
        <v>5.57</v>
      </c>
      <c r="H205" s="14"/>
      <c r="I205" s="14"/>
      <c r="J205" s="14"/>
    </row>
    <row r="206" spans="1:10">
      <c r="A206" s="16" t="s">
        <v>253</v>
      </c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3" t="s">
        <v>183</v>
      </c>
      <c r="B207" s="20">
        <v>3183.38</v>
      </c>
      <c r="C207" s="20">
        <v>1908.45</v>
      </c>
      <c r="D207" s="20">
        <v>2656.23</v>
      </c>
      <c r="E207" s="20">
        <v>3081.27</v>
      </c>
      <c r="F207" s="20">
        <v>3588.15</v>
      </c>
      <c r="G207" s="20">
        <v>4679.33</v>
      </c>
      <c r="H207" s="20"/>
      <c r="I207" s="20"/>
      <c r="J207" s="20"/>
    </row>
    <row r="208" spans="1:10">
      <c r="A208" s="13" t="s">
        <v>184</v>
      </c>
      <c r="B208" s="14">
        <v>15.03</v>
      </c>
      <c r="C208" s="14">
        <v>31.95</v>
      </c>
      <c r="D208" s="14">
        <v>29.47</v>
      </c>
      <c r="E208" s="14">
        <v>25.07</v>
      </c>
      <c r="F208" s="14">
        <v>28.95</v>
      </c>
      <c r="G208" s="14">
        <v>52.16</v>
      </c>
      <c r="H208" s="14"/>
      <c r="I208" s="14"/>
      <c r="J208" s="14"/>
    </row>
    <row r="209" spans="1:10">
      <c r="A209" s="13" t="s">
        <v>185</v>
      </c>
      <c r="B209" s="14">
        <v>0.47</v>
      </c>
      <c r="C209" s="14">
        <v>1.67</v>
      </c>
      <c r="D209" s="14">
        <v>1.1100000000000001</v>
      </c>
      <c r="E209" s="14">
        <v>0.81</v>
      </c>
      <c r="F209" s="14">
        <v>0.81</v>
      </c>
      <c r="G209" s="14">
        <v>1.1100000000000001</v>
      </c>
      <c r="H209" s="14"/>
      <c r="I209" s="14"/>
      <c r="J209" s="14"/>
    </row>
    <row r="210" spans="1:10">
      <c r="A210" s="18" t="s">
        <v>254</v>
      </c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3" t="s">
        <v>183</v>
      </c>
      <c r="B211" s="20">
        <v>473.45</v>
      </c>
      <c r="C211" s="20">
        <v>281.60000000000002</v>
      </c>
      <c r="D211" s="20">
        <v>394.06</v>
      </c>
      <c r="E211" s="20">
        <v>431.7</v>
      </c>
      <c r="F211" s="20">
        <v>517.26</v>
      </c>
      <c r="G211" s="20">
        <v>742.05</v>
      </c>
      <c r="H211" s="20"/>
      <c r="I211" s="20"/>
      <c r="J211" s="20"/>
    </row>
    <row r="212" spans="1:10">
      <c r="A212" s="13" t="s">
        <v>184</v>
      </c>
      <c r="B212" s="14">
        <v>5.45</v>
      </c>
      <c r="C212" s="14">
        <v>10.01</v>
      </c>
      <c r="D212" s="14">
        <v>11.81</v>
      </c>
      <c r="E212" s="14">
        <v>10.18</v>
      </c>
      <c r="F212" s="14">
        <v>14.94</v>
      </c>
      <c r="G212" s="14">
        <v>16.5</v>
      </c>
      <c r="H212" s="14"/>
      <c r="I212" s="14"/>
      <c r="J212" s="14"/>
    </row>
    <row r="213" spans="1:10">
      <c r="A213" s="13" t="s">
        <v>185</v>
      </c>
      <c r="B213" s="14">
        <v>1.1499999999999999</v>
      </c>
      <c r="C213" s="14">
        <v>3.55</v>
      </c>
      <c r="D213" s="14">
        <v>3</v>
      </c>
      <c r="E213" s="14">
        <v>2.36</v>
      </c>
      <c r="F213" s="14">
        <v>2.89</v>
      </c>
      <c r="G213" s="14">
        <v>2.2200000000000002</v>
      </c>
      <c r="H213" s="14"/>
      <c r="I213" s="14"/>
      <c r="J213" s="14"/>
    </row>
    <row r="214" spans="1:10">
      <c r="A214" s="18" t="s">
        <v>255</v>
      </c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3" t="s">
        <v>183</v>
      </c>
      <c r="B215" s="20">
        <v>1154.97</v>
      </c>
      <c r="C215" s="20">
        <v>752.07</v>
      </c>
      <c r="D215" s="20">
        <v>998.41</v>
      </c>
      <c r="E215" s="20">
        <v>1132.9000000000001</v>
      </c>
      <c r="F215" s="20">
        <v>1267.25</v>
      </c>
      <c r="G215" s="20">
        <v>1623.16</v>
      </c>
      <c r="H215" s="20"/>
      <c r="I215" s="20"/>
      <c r="J215" s="20"/>
    </row>
    <row r="216" spans="1:10">
      <c r="A216" s="13" t="s">
        <v>184</v>
      </c>
      <c r="B216" s="14">
        <v>7.41</v>
      </c>
      <c r="C216" s="14">
        <v>13.85</v>
      </c>
      <c r="D216" s="14">
        <v>13.94</v>
      </c>
      <c r="E216" s="14">
        <v>13.76</v>
      </c>
      <c r="F216" s="14">
        <v>13.02</v>
      </c>
      <c r="G216" s="14">
        <v>28.54</v>
      </c>
      <c r="H216" s="14"/>
      <c r="I216" s="14"/>
      <c r="J216" s="14"/>
    </row>
    <row r="217" spans="1:10">
      <c r="A217" s="13" t="s">
        <v>185</v>
      </c>
      <c r="B217" s="14">
        <v>0.64</v>
      </c>
      <c r="C217" s="14">
        <v>1.84</v>
      </c>
      <c r="D217" s="14">
        <v>1.4</v>
      </c>
      <c r="E217" s="14">
        <v>1.21</v>
      </c>
      <c r="F217" s="14">
        <v>1.03</v>
      </c>
      <c r="G217" s="14">
        <v>1.76</v>
      </c>
      <c r="H217" s="14"/>
      <c r="I217" s="14"/>
      <c r="J217" s="14"/>
    </row>
    <row r="218" spans="1:10">
      <c r="A218" s="18" t="s">
        <v>256</v>
      </c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3" t="s">
        <v>183</v>
      </c>
      <c r="B219" s="20">
        <v>141.58000000000001</v>
      </c>
      <c r="C219" s="20">
        <v>77.95</v>
      </c>
      <c r="D219" s="20">
        <v>127.95</v>
      </c>
      <c r="E219" s="20">
        <v>132.79</v>
      </c>
      <c r="F219" s="20">
        <v>154.66</v>
      </c>
      <c r="G219" s="20">
        <v>214.38</v>
      </c>
      <c r="H219" s="20"/>
      <c r="I219" s="20"/>
      <c r="J219" s="20"/>
    </row>
    <row r="220" spans="1:10">
      <c r="A220" s="13" t="s">
        <v>184</v>
      </c>
      <c r="B220" s="14">
        <v>3.37</v>
      </c>
      <c r="C220" s="14">
        <v>7.04</v>
      </c>
      <c r="D220" s="14">
        <v>9.08</v>
      </c>
      <c r="E220" s="14">
        <v>8.89</v>
      </c>
      <c r="F220" s="14">
        <v>9.15</v>
      </c>
      <c r="G220" s="14">
        <v>10.52</v>
      </c>
      <c r="H220" s="14"/>
      <c r="I220" s="14"/>
      <c r="J220" s="14"/>
    </row>
    <row r="221" spans="1:10">
      <c r="A221" s="13" t="s">
        <v>185</v>
      </c>
      <c r="B221" s="14">
        <v>2.38</v>
      </c>
      <c r="C221" s="14">
        <v>9.0299999999999994</v>
      </c>
      <c r="D221" s="14">
        <v>7.1</v>
      </c>
      <c r="E221" s="14">
        <v>6.7</v>
      </c>
      <c r="F221" s="14">
        <v>5.92</v>
      </c>
      <c r="G221" s="14">
        <v>4.91</v>
      </c>
      <c r="H221" s="14"/>
      <c r="I221" s="14"/>
      <c r="J221" s="14"/>
    </row>
    <row r="222" spans="1:10">
      <c r="A222" s="18" t="s">
        <v>257</v>
      </c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3" t="s">
        <v>183</v>
      </c>
      <c r="B223" s="20">
        <v>1047.6300000000001</v>
      </c>
      <c r="C223" s="20">
        <v>595.9</v>
      </c>
      <c r="D223" s="20">
        <v>847.22</v>
      </c>
      <c r="E223" s="20">
        <v>1035.26</v>
      </c>
      <c r="F223" s="20">
        <v>1226.57</v>
      </c>
      <c r="G223" s="20">
        <v>1532.01</v>
      </c>
      <c r="H223" s="20"/>
      <c r="I223" s="20"/>
      <c r="J223" s="20"/>
    </row>
    <row r="224" spans="1:10">
      <c r="A224" s="13" t="s">
        <v>184</v>
      </c>
      <c r="B224" s="14">
        <v>6.75</v>
      </c>
      <c r="C224" s="14">
        <v>9.59</v>
      </c>
      <c r="D224" s="14">
        <v>12.01</v>
      </c>
      <c r="E224" s="14">
        <v>13.56</v>
      </c>
      <c r="F224" s="14">
        <v>12</v>
      </c>
      <c r="G224" s="14">
        <v>20.27</v>
      </c>
      <c r="H224" s="14"/>
      <c r="I224" s="14"/>
      <c r="J224" s="14"/>
    </row>
    <row r="225" spans="1:10">
      <c r="A225" s="13" t="s">
        <v>185</v>
      </c>
      <c r="B225" s="14">
        <v>0.64</v>
      </c>
      <c r="C225" s="14">
        <v>1.61</v>
      </c>
      <c r="D225" s="14">
        <v>1.42</v>
      </c>
      <c r="E225" s="14">
        <v>1.31</v>
      </c>
      <c r="F225" s="14">
        <v>0.98</v>
      </c>
      <c r="G225" s="14">
        <v>1.32</v>
      </c>
      <c r="H225" s="14"/>
      <c r="I225" s="14"/>
      <c r="J225" s="14"/>
    </row>
    <row r="226" spans="1:10">
      <c r="A226" s="18" t="s">
        <v>258</v>
      </c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3" t="s">
        <v>183</v>
      </c>
      <c r="B227" s="20">
        <v>365.75</v>
      </c>
      <c r="C227" s="20">
        <v>200.93</v>
      </c>
      <c r="D227" s="20">
        <v>288.58999999999997</v>
      </c>
      <c r="E227" s="20">
        <v>348.62</v>
      </c>
      <c r="F227" s="20">
        <v>422.4</v>
      </c>
      <c r="G227" s="20">
        <v>567.72</v>
      </c>
      <c r="H227" s="20"/>
      <c r="I227" s="20"/>
      <c r="J227" s="20"/>
    </row>
    <row r="228" spans="1:10">
      <c r="A228" s="13" t="s">
        <v>184</v>
      </c>
      <c r="B228" s="14">
        <v>3.5</v>
      </c>
      <c r="C228" s="14">
        <v>5.59</v>
      </c>
      <c r="D228" s="14">
        <v>6.74</v>
      </c>
      <c r="E228" s="14">
        <v>6.5</v>
      </c>
      <c r="F228" s="14">
        <v>5.59</v>
      </c>
      <c r="G228" s="14">
        <v>12.11</v>
      </c>
      <c r="H228" s="14"/>
      <c r="I228" s="14"/>
      <c r="J228" s="14"/>
    </row>
    <row r="229" spans="1:10">
      <c r="A229" s="13" t="s">
        <v>185</v>
      </c>
      <c r="B229" s="14">
        <v>0.96</v>
      </c>
      <c r="C229" s="14">
        <v>2.78</v>
      </c>
      <c r="D229" s="14">
        <v>2.33</v>
      </c>
      <c r="E229" s="14">
        <v>1.86</v>
      </c>
      <c r="F229" s="14">
        <v>1.32</v>
      </c>
      <c r="G229" s="14">
        <v>2.13</v>
      </c>
      <c r="H229" s="14"/>
      <c r="I229" s="14"/>
      <c r="J229" s="14"/>
    </row>
    <row r="230" spans="1:10">
      <c r="A230" s="16" t="s">
        <v>259</v>
      </c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3" t="s">
        <v>183</v>
      </c>
      <c r="B231" s="20">
        <v>800.53</v>
      </c>
      <c r="C231" s="20">
        <v>258.02</v>
      </c>
      <c r="D231" s="20">
        <v>424.6</v>
      </c>
      <c r="E231" s="20">
        <v>578.59</v>
      </c>
      <c r="F231" s="20">
        <v>887.36</v>
      </c>
      <c r="G231" s="20">
        <v>1852.13</v>
      </c>
      <c r="H231" s="20"/>
      <c r="I231" s="20"/>
      <c r="J231" s="20"/>
    </row>
    <row r="232" spans="1:10">
      <c r="A232" s="13" t="s">
        <v>184</v>
      </c>
      <c r="B232" s="14">
        <v>16.95</v>
      </c>
      <c r="C232" s="14">
        <v>14.49</v>
      </c>
      <c r="D232" s="14">
        <v>21.57</v>
      </c>
      <c r="E232" s="14">
        <v>23.6</v>
      </c>
      <c r="F232" s="14">
        <v>30.71</v>
      </c>
      <c r="G232" s="14">
        <v>62.04</v>
      </c>
      <c r="H232" s="14"/>
      <c r="I232" s="14"/>
      <c r="J232" s="14"/>
    </row>
    <row r="233" spans="1:10">
      <c r="A233" s="13" t="s">
        <v>185</v>
      </c>
      <c r="B233" s="14">
        <v>2.12</v>
      </c>
      <c r="C233" s="14">
        <v>5.62</v>
      </c>
      <c r="D233" s="14">
        <v>5.08</v>
      </c>
      <c r="E233" s="14">
        <v>4.08</v>
      </c>
      <c r="F233" s="14">
        <v>3.46</v>
      </c>
      <c r="G233" s="14">
        <v>3.35</v>
      </c>
      <c r="H233" s="14"/>
      <c r="I233" s="14"/>
      <c r="J233" s="14"/>
    </row>
    <row r="234" spans="1:10">
      <c r="A234" s="18" t="s">
        <v>260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3" t="s">
        <v>183</v>
      </c>
      <c r="B235" s="20">
        <v>321.67</v>
      </c>
      <c r="C235" s="20">
        <v>78.62</v>
      </c>
      <c r="D235" s="20">
        <v>146.91</v>
      </c>
      <c r="E235" s="20">
        <v>228.26</v>
      </c>
      <c r="F235" s="20">
        <v>377.73</v>
      </c>
      <c r="G235" s="20">
        <v>775.98</v>
      </c>
      <c r="H235" s="20"/>
      <c r="I235" s="20"/>
      <c r="J235" s="20"/>
    </row>
    <row r="236" spans="1:10">
      <c r="A236" s="13" t="s">
        <v>184</v>
      </c>
      <c r="B236" s="14">
        <v>15.75</v>
      </c>
      <c r="C236" s="14">
        <v>10.15</v>
      </c>
      <c r="D236" s="14">
        <v>17.55</v>
      </c>
      <c r="E236" s="14">
        <v>22.09</v>
      </c>
      <c r="F236" s="14">
        <v>26.02</v>
      </c>
      <c r="G236" s="14">
        <v>52.91</v>
      </c>
      <c r="H236" s="14"/>
      <c r="I236" s="14"/>
      <c r="J236" s="14"/>
    </row>
    <row r="237" spans="1:10">
      <c r="A237" s="13" t="s">
        <v>185</v>
      </c>
      <c r="B237" s="14">
        <v>4.9000000000000004</v>
      </c>
      <c r="C237" s="14">
        <v>12.91</v>
      </c>
      <c r="D237" s="14">
        <v>11.95</v>
      </c>
      <c r="E237" s="14">
        <v>9.68</v>
      </c>
      <c r="F237" s="14">
        <v>6.89</v>
      </c>
      <c r="G237" s="14">
        <v>6.82</v>
      </c>
      <c r="H237" s="14"/>
      <c r="I237" s="14"/>
      <c r="J237" s="14"/>
    </row>
    <row r="238" spans="1:10">
      <c r="A238" s="18" t="s">
        <v>261</v>
      </c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3" t="s">
        <v>183</v>
      </c>
      <c r="B239" s="20">
        <v>478.85</v>
      </c>
      <c r="C239" s="20">
        <v>179.4</v>
      </c>
      <c r="D239" s="20">
        <v>277.7</v>
      </c>
      <c r="E239" s="20">
        <v>350.33</v>
      </c>
      <c r="F239" s="20">
        <v>509.63</v>
      </c>
      <c r="G239" s="20">
        <v>1076.1500000000001</v>
      </c>
      <c r="H239" s="20"/>
      <c r="I239" s="20"/>
      <c r="J239" s="20"/>
    </row>
    <row r="240" spans="1:10">
      <c r="A240" s="13" t="s">
        <v>184</v>
      </c>
      <c r="B240" s="14">
        <v>8.06</v>
      </c>
      <c r="C240" s="14">
        <v>9.43</v>
      </c>
      <c r="D240" s="14">
        <v>13.59</v>
      </c>
      <c r="E240" s="14">
        <v>10.64</v>
      </c>
      <c r="F240" s="14">
        <v>14.44</v>
      </c>
      <c r="G240" s="14">
        <v>31.69</v>
      </c>
      <c r="H240" s="14"/>
      <c r="I240" s="14"/>
      <c r="J240" s="14"/>
    </row>
    <row r="241" spans="1:10">
      <c r="A241" s="13" t="s">
        <v>185</v>
      </c>
      <c r="B241" s="14">
        <v>1.68</v>
      </c>
      <c r="C241" s="14">
        <v>5.26</v>
      </c>
      <c r="D241" s="14">
        <v>4.8899999999999997</v>
      </c>
      <c r="E241" s="14">
        <v>3.04</v>
      </c>
      <c r="F241" s="14">
        <v>2.83</v>
      </c>
      <c r="G241" s="14">
        <v>2.94</v>
      </c>
      <c r="H241" s="14"/>
      <c r="I241" s="14"/>
      <c r="J241" s="14"/>
    </row>
    <row r="242" spans="1:10">
      <c r="A242" s="16" t="s">
        <v>262</v>
      </c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3" t="s">
        <v>183</v>
      </c>
      <c r="B243" s="20">
        <v>611.1</v>
      </c>
      <c r="C243" s="20">
        <v>300.51</v>
      </c>
      <c r="D243" s="20">
        <v>404.13</v>
      </c>
      <c r="E243" s="20">
        <v>547.76</v>
      </c>
      <c r="F243" s="20">
        <v>750.62</v>
      </c>
      <c r="G243" s="20">
        <v>1051.95</v>
      </c>
      <c r="H243" s="20"/>
      <c r="I243" s="20"/>
      <c r="J243" s="20"/>
    </row>
    <row r="244" spans="1:10">
      <c r="A244" s="13" t="s">
        <v>184</v>
      </c>
      <c r="B244" s="14">
        <v>11.79</v>
      </c>
      <c r="C244" s="14">
        <v>17.71</v>
      </c>
      <c r="D244" s="14">
        <v>17.7</v>
      </c>
      <c r="E244" s="14">
        <v>23.34</v>
      </c>
      <c r="F244" s="14">
        <v>38.01</v>
      </c>
      <c r="G244" s="14">
        <v>36.5</v>
      </c>
      <c r="H244" s="14"/>
      <c r="I244" s="14"/>
      <c r="J244" s="14"/>
    </row>
    <row r="245" spans="1:10">
      <c r="A245" s="13" t="s">
        <v>185</v>
      </c>
      <c r="B245" s="14">
        <v>1.93</v>
      </c>
      <c r="C245" s="14">
        <v>5.89</v>
      </c>
      <c r="D245" s="14">
        <v>4.38</v>
      </c>
      <c r="E245" s="14">
        <v>4.26</v>
      </c>
      <c r="F245" s="14">
        <v>5.0599999999999996</v>
      </c>
      <c r="G245" s="14">
        <v>3.47</v>
      </c>
      <c r="H245" s="14"/>
      <c r="I245" s="14"/>
      <c r="J245" s="14"/>
    </row>
    <row r="246" spans="1:10">
      <c r="A246" s="18" t="s">
        <v>263</v>
      </c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3" t="s">
        <v>183</v>
      </c>
      <c r="B247" s="20">
        <v>134.13</v>
      </c>
      <c r="C247" s="20">
        <v>78.989999999999995</v>
      </c>
      <c r="D247" s="20">
        <v>104.73</v>
      </c>
      <c r="E247" s="20">
        <v>134.51</v>
      </c>
      <c r="F247" s="20">
        <v>165.13</v>
      </c>
      <c r="G247" s="20">
        <v>187.2</v>
      </c>
      <c r="H247" s="20"/>
      <c r="I247" s="20"/>
      <c r="J247" s="20"/>
    </row>
    <row r="248" spans="1:10">
      <c r="A248" s="13" t="s">
        <v>184</v>
      </c>
      <c r="B248" s="14">
        <v>3.41</v>
      </c>
      <c r="C248" s="14">
        <v>4.4800000000000004</v>
      </c>
      <c r="D248" s="14">
        <v>4.71</v>
      </c>
      <c r="E248" s="14">
        <v>7.37</v>
      </c>
      <c r="F248" s="14">
        <v>8.0500000000000007</v>
      </c>
      <c r="G248" s="14">
        <v>8.26</v>
      </c>
      <c r="H248" s="14"/>
      <c r="I248" s="14"/>
      <c r="J248" s="14"/>
    </row>
    <row r="249" spans="1:10">
      <c r="A249" s="13" t="s">
        <v>185</v>
      </c>
      <c r="B249" s="14">
        <v>2.54</v>
      </c>
      <c r="C249" s="14">
        <v>5.67</v>
      </c>
      <c r="D249" s="14">
        <v>4.5</v>
      </c>
      <c r="E249" s="14">
        <v>5.48</v>
      </c>
      <c r="F249" s="14">
        <v>4.87</v>
      </c>
      <c r="G249" s="14">
        <v>4.41</v>
      </c>
      <c r="H249" s="14"/>
      <c r="I249" s="14"/>
      <c r="J249" s="14"/>
    </row>
    <row r="250" spans="1:10">
      <c r="A250" s="18" t="s">
        <v>264</v>
      </c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3" t="s">
        <v>183</v>
      </c>
      <c r="B251" s="20">
        <v>319.52999999999997</v>
      </c>
      <c r="C251" s="20">
        <v>151.34</v>
      </c>
      <c r="D251" s="20">
        <v>195.02</v>
      </c>
      <c r="E251" s="20">
        <v>272.56</v>
      </c>
      <c r="F251" s="20">
        <v>390.66</v>
      </c>
      <c r="G251" s="20">
        <v>587.79</v>
      </c>
      <c r="H251" s="20"/>
      <c r="I251" s="20"/>
      <c r="J251" s="20"/>
    </row>
    <row r="252" spans="1:10">
      <c r="A252" s="13" t="s">
        <v>184</v>
      </c>
      <c r="B252" s="14">
        <v>7.95</v>
      </c>
      <c r="C252" s="14">
        <v>15.94</v>
      </c>
      <c r="D252" s="14">
        <v>10.63</v>
      </c>
      <c r="E252" s="14">
        <v>15.41</v>
      </c>
      <c r="F252" s="14">
        <v>23.14</v>
      </c>
      <c r="G252" s="14">
        <v>30.81</v>
      </c>
      <c r="H252" s="14"/>
      <c r="I252" s="14"/>
      <c r="J252" s="14"/>
    </row>
    <row r="253" spans="1:10">
      <c r="A253" s="13" t="s">
        <v>185</v>
      </c>
      <c r="B253" s="14">
        <v>2.4900000000000002</v>
      </c>
      <c r="C253" s="14">
        <v>10.53</v>
      </c>
      <c r="D253" s="14">
        <v>5.45</v>
      </c>
      <c r="E253" s="14">
        <v>5.65</v>
      </c>
      <c r="F253" s="14">
        <v>5.92</v>
      </c>
      <c r="G253" s="14">
        <v>5.24</v>
      </c>
      <c r="H253" s="14"/>
      <c r="I253" s="14"/>
      <c r="J253" s="14"/>
    </row>
    <row r="254" spans="1:10">
      <c r="A254" s="18" t="s">
        <v>265</v>
      </c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3" t="s">
        <v>183</v>
      </c>
      <c r="B255" s="20">
        <v>157.44</v>
      </c>
      <c r="C255" s="20">
        <v>70.180000000000007</v>
      </c>
      <c r="D255" s="20">
        <v>104.38</v>
      </c>
      <c r="E255" s="20">
        <v>140.69</v>
      </c>
      <c r="F255" s="20">
        <v>194.83</v>
      </c>
      <c r="G255" s="20">
        <v>276.95999999999998</v>
      </c>
      <c r="H255" s="20"/>
      <c r="I255" s="20"/>
      <c r="J255" s="20"/>
    </row>
    <row r="256" spans="1:10">
      <c r="A256" s="13" t="s">
        <v>184</v>
      </c>
      <c r="B256" s="14">
        <v>6.56</v>
      </c>
      <c r="C256" s="14">
        <v>7.14</v>
      </c>
      <c r="D256" s="14">
        <v>9.1300000000000008</v>
      </c>
      <c r="E256" s="14">
        <v>10.89</v>
      </c>
      <c r="F256" s="14">
        <v>19.63</v>
      </c>
      <c r="G256" s="14">
        <v>19.14</v>
      </c>
      <c r="H256" s="14"/>
      <c r="I256" s="14"/>
      <c r="J256" s="14"/>
    </row>
    <row r="257" spans="1:10">
      <c r="A257" s="13" t="s">
        <v>185</v>
      </c>
      <c r="B257" s="14">
        <v>4.17</v>
      </c>
      <c r="C257" s="14">
        <v>10.18</v>
      </c>
      <c r="D257" s="14">
        <v>8.75</v>
      </c>
      <c r="E257" s="14">
        <v>7.74</v>
      </c>
      <c r="F257" s="14">
        <v>10.08</v>
      </c>
      <c r="G257" s="14">
        <v>6.91</v>
      </c>
      <c r="H257" s="14"/>
      <c r="I257" s="14"/>
      <c r="J257" s="14"/>
    </row>
    <row r="258" spans="1:10">
      <c r="A258" s="16" t="s">
        <v>266</v>
      </c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3" t="s">
        <v>183</v>
      </c>
      <c r="B259" s="20">
        <v>1767.26</v>
      </c>
      <c r="C259" s="20">
        <v>583.65</v>
      </c>
      <c r="D259" s="20">
        <v>951.41</v>
      </c>
      <c r="E259" s="20">
        <v>1394.23</v>
      </c>
      <c r="F259" s="20">
        <v>1903.66</v>
      </c>
      <c r="G259" s="20">
        <v>3999.96</v>
      </c>
      <c r="H259" s="20"/>
      <c r="I259" s="20"/>
      <c r="J259" s="20"/>
    </row>
    <row r="260" spans="1:10">
      <c r="A260" s="13" t="s">
        <v>184</v>
      </c>
      <c r="B260" s="14">
        <v>52.31</v>
      </c>
      <c r="C260" s="14">
        <v>41.26</v>
      </c>
      <c r="D260" s="14">
        <v>63.6</v>
      </c>
      <c r="E260" s="14">
        <v>56.73</v>
      </c>
      <c r="F260" s="14">
        <v>45.31</v>
      </c>
      <c r="G260" s="14">
        <v>231.76</v>
      </c>
      <c r="H260" s="14"/>
      <c r="I260" s="14"/>
      <c r="J260" s="14"/>
    </row>
    <row r="261" spans="1:10">
      <c r="A261" s="13" t="s">
        <v>185</v>
      </c>
      <c r="B261" s="14">
        <v>2.96</v>
      </c>
      <c r="C261" s="14">
        <v>7.07</v>
      </c>
      <c r="D261" s="14">
        <v>6.69</v>
      </c>
      <c r="E261" s="14">
        <v>4.07</v>
      </c>
      <c r="F261" s="14">
        <v>2.38</v>
      </c>
      <c r="G261" s="14">
        <v>5.79</v>
      </c>
      <c r="H261" s="14"/>
      <c r="I261" s="14"/>
      <c r="J261" s="14"/>
    </row>
    <row r="262" spans="1:10">
      <c r="A262" s="18" t="s">
        <v>267</v>
      </c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3" t="s">
        <v>183</v>
      </c>
      <c r="B263" s="20">
        <v>132.38</v>
      </c>
      <c r="C263" s="20">
        <v>45.25</v>
      </c>
      <c r="D263" s="20">
        <v>84.13</v>
      </c>
      <c r="E263" s="20">
        <v>141.37</v>
      </c>
      <c r="F263" s="20">
        <v>162.58000000000001</v>
      </c>
      <c r="G263" s="20">
        <v>228.4</v>
      </c>
      <c r="H263" s="20"/>
      <c r="I263" s="20"/>
      <c r="J263" s="20"/>
    </row>
    <row r="264" spans="1:10">
      <c r="A264" s="13" t="s">
        <v>184</v>
      </c>
      <c r="B264" s="14">
        <v>6.67</v>
      </c>
      <c r="C264" s="14">
        <v>5.74</v>
      </c>
      <c r="D264" s="14">
        <v>12.36</v>
      </c>
      <c r="E264" s="14">
        <v>21.83</v>
      </c>
      <c r="F264" s="14">
        <v>15.46</v>
      </c>
      <c r="G264" s="14">
        <v>16.100000000000001</v>
      </c>
      <c r="H264" s="14"/>
      <c r="I264" s="14"/>
      <c r="J264" s="14"/>
    </row>
    <row r="265" spans="1:10">
      <c r="A265" s="13" t="s">
        <v>185</v>
      </c>
      <c r="B265" s="14">
        <v>5.04</v>
      </c>
      <c r="C265" s="14">
        <v>12.69</v>
      </c>
      <c r="D265" s="14">
        <v>14.69</v>
      </c>
      <c r="E265" s="14">
        <v>15.44</v>
      </c>
      <c r="F265" s="14">
        <v>9.51</v>
      </c>
      <c r="G265" s="14">
        <v>7.05</v>
      </c>
      <c r="H265" s="14"/>
      <c r="I265" s="14"/>
      <c r="J265" s="14"/>
    </row>
    <row r="266" spans="1:10">
      <c r="A266" s="18" t="s">
        <v>268</v>
      </c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3" t="s">
        <v>183</v>
      </c>
      <c r="B267" s="20">
        <v>467.43</v>
      </c>
      <c r="C267" s="20">
        <v>168.87</v>
      </c>
      <c r="D267" s="20">
        <v>207.91</v>
      </c>
      <c r="E267" s="20">
        <v>358.91</v>
      </c>
      <c r="F267" s="20">
        <v>465.12</v>
      </c>
      <c r="G267" s="20">
        <v>1135.26</v>
      </c>
      <c r="H267" s="20"/>
      <c r="I267" s="20"/>
      <c r="J267" s="20"/>
    </row>
    <row r="268" spans="1:10">
      <c r="A268" s="13" t="s">
        <v>184</v>
      </c>
      <c r="B268" s="14">
        <v>20.56</v>
      </c>
      <c r="C268" s="14">
        <v>24.04</v>
      </c>
      <c r="D268" s="14">
        <v>22.99</v>
      </c>
      <c r="E268" s="14">
        <v>26.03</v>
      </c>
      <c r="F268" s="14">
        <v>33.880000000000003</v>
      </c>
      <c r="G268" s="14">
        <v>83.57</v>
      </c>
      <c r="H268" s="14"/>
      <c r="I268" s="14"/>
      <c r="J268" s="14"/>
    </row>
    <row r="269" spans="1:10">
      <c r="A269" s="13" t="s">
        <v>185</v>
      </c>
      <c r="B269" s="14">
        <v>4.4000000000000004</v>
      </c>
      <c r="C269" s="14">
        <v>14.23</v>
      </c>
      <c r="D269" s="14">
        <v>11.06</v>
      </c>
      <c r="E269" s="14">
        <v>7.25</v>
      </c>
      <c r="F269" s="14">
        <v>7.29</v>
      </c>
      <c r="G269" s="14">
        <v>7.36</v>
      </c>
      <c r="H269" s="14"/>
      <c r="I269" s="14"/>
      <c r="J269" s="14"/>
    </row>
    <row r="270" spans="1:10">
      <c r="A270" s="18" t="s">
        <v>269</v>
      </c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3" t="s">
        <v>183</v>
      </c>
      <c r="B271" s="20">
        <v>56.2</v>
      </c>
      <c r="C271" s="20">
        <v>16.75</v>
      </c>
      <c r="D271" s="20">
        <v>22.4</v>
      </c>
      <c r="E271" s="20">
        <v>29.58</v>
      </c>
      <c r="F271" s="20">
        <v>48.86</v>
      </c>
      <c r="G271" s="20">
        <v>163.22999999999999</v>
      </c>
      <c r="H271" s="20"/>
      <c r="I271" s="20"/>
      <c r="J271" s="20"/>
    </row>
    <row r="272" spans="1:10">
      <c r="A272" s="13" t="s">
        <v>184</v>
      </c>
      <c r="B272" s="14">
        <v>6.74</v>
      </c>
      <c r="C272" s="14">
        <v>5.14</v>
      </c>
      <c r="D272" s="14">
        <v>6.46</v>
      </c>
      <c r="E272" s="14">
        <v>5.52</v>
      </c>
      <c r="F272" s="14">
        <v>8.77</v>
      </c>
      <c r="G272" s="14">
        <v>30.74</v>
      </c>
      <c r="H272" s="14"/>
      <c r="I272" s="14"/>
      <c r="J272" s="14"/>
    </row>
    <row r="273" spans="1:10">
      <c r="A273" s="13" t="s">
        <v>185</v>
      </c>
      <c r="B273" s="14">
        <v>11.99</v>
      </c>
      <c r="C273" s="14">
        <v>30.7</v>
      </c>
      <c r="D273" s="14">
        <v>28.85</v>
      </c>
      <c r="E273" s="14">
        <v>18.66</v>
      </c>
      <c r="F273" s="14">
        <v>17.95</v>
      </c>
      <c r="G273" s="14">
        <v>18.829999999999998</v>
      </c>
      <c r="H273" s="14"/>
      <c r="I273" s="14"/>
      <c r="J273" s="14"/>
    </row>
    <row r="274" spans="1:10">
      <c r="A274" s="18" t="s">
        <v>270</v>
      </c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3" t="s">
        <v>183</v>
      </c>
      <c r="B275" s="20">
        <v>223.33</v>
      </c>
      <c r="C275" s="20">
        <v>69.22</v>
      </c>
      <c r="D275" s="20">
        <v>113.01</v>
      </c>
      <c r="E275" s="20">
        <v>183.73</v>
      </c>
      <c r="F275" s="20">
        <v>229.97</v>
      </c>
      <c r="G275" s="20">
        <v>520.26</v>
      </c>
      <c r="H275" s="20"/>
      <c r="I275" s="20"/>
      <c r="J275" s="20"/>
    </row>
    <row r="276" spans="1:10">
      <c r="A276" s="13" t="s">
        <v>184</v>
      </c>
      <c r="B276" s="14">
        <v>12.47</v>
      </c>
      <c r="C276" s="14">
        <v>8.49</v>
      </c>
      <c r="D276" s="14">
        <v>14.13</v>
      </c>
      <c r="E276" s="14">
        <v>12.22</v>
      </c>
      <c r="F276" s="14">
        <v>15.34</v>
      </c>
      <c r="G276" s="14">
        <v>57.03</v>
      </c>
      <c r="H276" s="14"/>
      <c r="I276" s="14"/>
      <c r="J276" s="14"/>
    </row>
    <row r="277" spans="1:10">
      <c r="A277" s="13" t="s">
        <v>185</v>
      </c>
      <c r="B277" s="14">
        <v>5.58</v>
      </c>
      <c r="C277" s="14">
        <v>12.26</v>
      </c>
      <c r="D277" s="14">
        <v>12.5</v>
      </c>
      <c r="E277" s="14">
        <v>6.65</v>
      </c>
      <c r="F277" s="14">
        <v>6.67</v>
      </c>
      <c r="G277" s="14">
        <v>10.96</v>
      </c>
      <c r="H277" s="14"/>
      <c r="I277" s="14"/>
      <c r="J277" s="14"/>
    </row>
    <row r="278" spans="1:10">
      <c r="A278" s="18" t="s">
        <v>271</v>
      </c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3" t="s">
        <v>183</v>
      </c>
      <c r="B279" s="20">
        <v>105.45</v>
      </c>
      <c r="C279" s="20">
        <v>45.33</v>
      </c>
      <c r="D279" s="20">
        <v>64.69</v>
      </c>
      <c r="E279" s="20">
        <v>73.41</v>
      </c>
      <c r="F279" s="20">
        <v>135.69</v>
      </c>
      <c r="G279" s="20">
        <v>207.99</v>
      </c>
      <c r="H279" s="20"/>
      <c r="I279" s="20"/>
      <c r="J279" s="20"/>
    </row>
    <row r="280" spans="1:10">
      <c r="A280" s="13" t="s">
        <v>184</v>
      </c>
      <c r="B280" s="14">
        <v>5.18</v>
      </c>
      <c r="C280" s="14">
        <v>6.73</v>
      </c>
      <c r="D280" s="14">
        <v>9.84</v>
      </c>
      <c r="E280" s="14">
        <v>4.6500000000000004</v>
      </c>
      <c r="F280" s="14">
        <v>17.649999999999999</v>
      </c>
      <c r="G280" s="14">
        <v>18.920000000000002</v>
      </c>
      <c r="H280" s="14"/>
      <c r="I280" s="14"/>
      <c r="J280" s="14"/>
    </row>
    <row r="281" spans="1:10">
      <c r="A281" s="13" t="s">
        <v>185</v>
      </c>
      <c r="B281" s="14">
        <v>4.91</v>
      </c>
      <c r="C281" s="14">
        <v>14.84</v>
      </c>
      <c r="D281" s="14">
        <v>15.22</v>
      </c>
      <c r="E281" s="14">
        <v>6.33</v>
      </c>
      <c r="F281" s="14">
        <v>13.01</v>
      </c>
      <c r="G281" s="14">
        <v>9.09</v>
      </c>
      <c r="H281" s="14"/>
      <c r="I281" s="14"/>
      <c r="J281" s="14"/>
    </row>
    <row r="282" spans="1:10">
      <c r="A282" s="18" t="s">
        <v>272</v>
      </c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3" t="s">
        <v>183</v>
      </c>
      <c r="B283" s="20">
        <v>782.47</v>
      </c>
      <c r="C283" s="20">
        <v>238.22</v>
      </c>
      <c r="D283" s="20">
        <v>459.26</v>
      </c>
      <c r="E283" s="20">
        <v>607.23</v>
      </c>
      <c r="F283" s="20">
        <v>861.44</v>
      </c>
      <c r="G283" s="20">
        <v>1744.82</v>
      </c>
      <c r="H283" s="20"/>
      <c r="I283" s="20"/>
      <c r="J283" s="20"/>
    </row>
    <row r="284" spans="1:10">
      <c r="A284" s="13" t="s">
        <v>184</v>
      </c>
      <c r="B284" s="14">
        <v>35.450000000000003</v>
      </c>
      <c r="C284" s="14">
        <v>24.27</v>
      </c>
      <c r="D284" s="14">
        <v>72.59</v>
      </c>
      <c r="E284" s="14">
        <v>40.36</v>
      </c>
      <c r="F284" s="14">
        <v>31.62</v>
      </c>
      <c r="G284" s="14">
        <v>159.06</v>
      </c>
      <c r="H284" s="14"/>
      <c r="I284" s="14"/>
      <c r="J284" s="14"/>
    </row>
    <row r="285" spans="1:10">
      <c r="A285" s="13" t="s">
        <v>185</v>
      </c>
      <c r="B285" s="14">
        <v>4.53</v>
      </c>
      <c r="C285" s="14">
        <v>10.19</v>
      </c>
      <c r="D285" s="14">
        <v>15.81</v>
      </c>
      <c r="E285" s="14">
        <v>6.65</v>
      </c>
      <c r="F285" s="14">
        <v>3.67</v>
      </c>
      <c r="G285" s="14">
        <v>9.1199999999999992</v>
      </c>
      <c r="H285" s="14"/>
      <c r="I285" s="14"/>
      <c r="J285" s="14"/>
    </row>
    <row r="286" spans="1:10">
      <c r="A286" s="11" t="s">
        <v>273</v>
      </c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3" t="s">
        <v>183</v>
      </c>
      <c r="B287" s="20">
        <v>1885.9</v>
      </c>
      <c r="C287" s="20">
        <v>857.26</v>
      </c>
      <c r="D287" s="20">
        <v>1197.73</v>
      </c>
      <c r="E287" s="20">
        <v>1508.95</v>
      </c>
      <c r="F287" s="20">
        <v>2159.2800000000002</v>
      </c>
      <c r="G287" s="20">
        <v>3703.84</v>
      </c>
      <c r="H287" s="20"/>
      <c r="I287" s="20"/>
      <c r="J287" s="20"/>
    </row>
    <row r="288" spans="1:10">
      <c r="A288" s="13" t="s">
        <v>184</v>
      </c>
      <c r="B288" s="14">
        <v>39.6</v>
      </c>
      <c r="C288" s="14">
        <v>60.89</v>
      </c>
      <c r="D288" s="14">
        <v>81.27</v>
      </c>
      <c r="E288" s="14">
        <v>57.18</v>
      </c>
      <c r="F288" s="14">
        <v>85.79</v>
      </c>
      <c r="G288" s="14">
        <v>119.38</v>
      </c>
      <c r="H288" s="14"/>
      <c r="I288" s="14"/>
      <c r="J288" s="14"/>
    </row>
    <row r="289" spans="1:10">
      <c r="A289" s="13" t="s">
        <v>185</v>
      </c>
      <c r="B289" s="14">
        <v>2.1</v>
      </c>
      <c r="C289" s="14">
        <v>7.1</v>
      </c>
      <c r="D289" s="14">
        <v>6.79</v>
      </c>
      <c r="E289" s="14">
        <v>3.79</v>
      </c>
      <c r="F289" s="14">
        <v>3.97</v>
      </c>
      <c r="G289" s="14">
        <v>3.22</v>
      </c>
      <c r="H289" s="14"/>
      <c r="I289" s="14"/>
      <c r="J289" s="14"/>
    </row>
    <row r="290" spans="1:10">
      <c r="A290" s="16" t="s">
        <v>274</v>
      </c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3" t="s">
        <v>183</v>
      </c>
      <c r="B291" s="20">
        <v>439.74</v>
      </c>
      <c r="C291" s="20">
        <v>181.43</v>
      </c>
      <c r="D291" s="20">
        <v>277.89</v>
      </c>
      <c r="E291" s="20">
        <v>363.35</v>
      </c>
      <c r="F291" s="20">
        <v>523.1</v>
      </c>
      <c r="G291" s="20">
        <v>852.35</v>
      </c>
      <c r="H291" s="20"/>
      <c r="I291" s="20"/>
      <c r="J291" s="20"/>
    </row>
    <row r="292" spans="1:10">
      <c r="A292" s="13" t="s">
        <v>184</v>
      </c>
      <c r="B292" s="14">
        <v>16.899999999999999</v>
      </c>
      <c r="C292" s="14">
        <v>24.19</v>
      </c>
      <c r="D292" s="14">
        <v>28.89</v>
      </c>
      <c r="E292" s="14">
        <v>22.77</v>
      </c>
      <c r="F292" s="14">
        <v>36.04</v>
      </c>
      <c r="G292" s="14">
        <v>47.68</v>
      </c>
      <c r="H292" s="14"/>
      <c r="I292" s="14"/>
      <c r="J292" s="14"/>
    </row>
    <row r="293" spans="1:10">
      <c r="A293" s="13" t="s">
        <v>185</v>
      </c>
      <c r="B293" s="14">
        <v>3.84</v>
      </c>
      <c r="C293" s="14">
        <v>13.34</v>
      </c>
      <c r="D293" s="14">
        <v>10.4</v>
      </c>
      <c r="E293" s="14">
        <v>6.27</v>
      </c>
      <c r="F293" s="14">
        <v>6.89</v>
      </c>
      <c r="G293" s="14">
        <v>5.59</v>
      </c>
      <c r="H293" s="14"/>
      <c r="I293" s="14"/>
      <c r="J293" s="14"/>
    </row>
    <row r="294" spans="1:10">
      <c r="A294" s="18" t="s">
        <v>275</v>
      </c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3" t="s">
        <v>183</v>
      </c>
      <c r="B295" s="20">
        <v>348.63</v>
      </c>
      <c r="C295" s="20">
        <v>143.37</v>
      </c>
      <c r="D295" s="20">
        <v>211.41</v>
      </c>
      <c r="E295" s="20">
        <v>271.37</v>
      </c>
      <c r="F295" s="20">
        <v>418.55</v>
      </c>
      <c r="G295" s="20">
        <v>697.97</v>
      </c>
      <c r="H295" s="20"/>
      <c r="I295" s="20"/>
      <c r="J295" s="20"/>
    </row>
    <row r="296" spans="1:10">
      <c r="A296" s="13" t="s">
        <v>184</v>
      </c>
      <c r="B296" s="14">
        <v>16.149999999999999</v>
      </c>
      <c r="C296" s="14">
        <v>22.7</v>
      </c>
      <c r="D296" s="14">
        <v>25.27</v>
      </c>
      <c r="E296" s="14">
        <v>21.01</v>
      </c>
      <c r="F296" s="14">
        <v>35.64</v>
      </c>
      <c r="G296" s="14">
        <v>47.5</v>
      </c>
      <c r="H296" s="14"/>
      <c r="I296" s="14"/>
      <c r="J296" s="14"/>
    </row>
    <row r="297" spans="1:10">
      <c r="A297" s="13" t="s">
        <v>185</v>
      </c>
      <c r="B297" s="14">
        <v>4.63</v>
      </c>
      <c r="C297" s="14">
        <v>15.83</v>
      </c>
      <c r="D297" s="14">
        <v>11.95</v>
      </c>
      <c r="E297" s="14">
        <v>7.74</v>
      </c>
      <c r="F297" s="14">
        <v>8.51</v>
      </c>
      <c r="G297" s="14">
        <v>6.8</v>
      </c>
      <c r="H297" s="14"/>
      <c r="I297" s="14"/>
      <c r="J297" s="14"/>
    </row>
    <row r="298" spans="1:10">
      <c r="A298" s="18" t="s">
        <v>276</v>
      </c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3" t="s">
        <v>183</v>
      </c>
      <c r="B299" s="20">
        <v>91.11</v>
      </c>
      <c r="C299" s="20">
        <v>38.06</v>
      </c>
      <c r="D299" s="20">
        <v>66.47</v>
      </c>
      <c r="E299" s="20">
        <v>91.98</v>
      </c>
      <c r="F299" s="20">
        <v>104.54</v>
      </c>
      <c r="G299" s="20">
        <v>154.38</v>
      </c>
      <c r="H299" s="20"/>
      <c r="I299" s="20"/>
      <c r="J299" s="20"/>
    </row>
    <row r="300" spans="1:10">
      <c r="A300" s="13" t="s">
        <v>184</v>
      </c>
      <c r="B300" s="14">
        <v>3.33</v>
      </c>
      <c r="C300" s="14">
        <v>4.8499999999999996</v>
      </c>
      <c r="D300" s="14">
        <v>9.9700000000000006</v>
      </c>
      <c r="E300" s="14">
        <v>5.98</v>
      </c>
      <c r="F300" s="14">
        <v>6.46</v>
      </c>
      <c r="G300" s="14">
        <v>9.86</v>
      </c>
      <c r="H300" s="14"/>
      <c r="I300" s="14"/>
      <c r="J300" s="14"/>
    </row>
    <row r="301" spans="1:10">
      <c r="A301" s="13" t="s">
        <v>185</v>
      </c>
      <c r="B301" s="14">
        <v>3.65</v>
      </c>
      <c r="C301" s="14">
        <v>12.76</v>
      </c>
      <c r="D301" s="14">
        <v>15</v>
      </c>
      <c r="E301" s="14">
        <v>6.5</v>
      </c>
      <c r="F301" s="14">
        <v>6.18</v>
      </c>
      <c r="G301" s="14">
        <v>6.39</v>
      </c>
      <c r="H301" s="14"/>
      <c r="I301" s="14"/>
      <c r="J301" s="14"/>
    </row>
    <row r="302" spans="1:10">
      <c r="A302" s="16" t="s">
        <v>277</v>
      </c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3" t="s">
        <v>183</v>
      </c>
      <c r="B303" s="20">
        <v>753.63</v>
      </c>
      <c r="C303" s="20">
        <v>339.36</v>
      </c>
      <c r="D303" s="20">
        <v>454.34</v>
      </c>
      <c r="E303" s="20">
        <v>593.14</v>
      </c>
      <c r="F303" s="20">
        <v>893.95</v>
      </c>
      <c r="G303" s="20">
        <v>1486.48</v>
      </c>
      <c r="H303" s="20"/>
      <c r="I303" s="20"/>
      <c r="J303" s="20"/>
    </row>
    <row r="304" spans="1:10">
      <c r="A304" s="13" t="s">
        <v>184</v>
      </c>
      <c r="B304" s="14">
        <v>19.809999999999999</v>
      </c>
      <c r="C304" s="14">
        <v>23.91</v>
      </c>
      <c r="D304" s="14">
        <v>35.049999999999997</v>
      </c>
      <c r="E304" s="14">
        <v>27.19</v>
      </c>
      <c r="F304" s="14">
        <v>52.12</v>
      </c>
      <c r="G304" s="14">
        <v>74.97</v>
      </c>
      <c r="H304" s="14"/>
      <c r="I304" s="14"/>
      <c r="J304" s="14"/>
    </row>
    <row r="305" spans="1:10">
      <c r="A305" s="13" t="s">
        <v>185</v>
      </c>
      <c r="B305" s="14">
        <v>2.63</v>
      </c>
      <c r="C305" s="14">
        <v>7.05</v>
      </c>
      <c r="D305" s="14">
        <v>7.72</v>
      </c>
      <c r="E305" s="14">
        <v>4.58</v>
      </c>
      <c r="F305" s="14">
        <v>5.83</v>
      </c>
      <c r="G305" s="14">
        <v>5.04</v>
      </c>
      <c r="H305" s="14"/>
      <c r="I305" s="14"/>
      <c r="J305" s="14"/>
    </row>
    <row r="306" spans="1:10">
      <c r="A306" s="18" t="s">
        <v>278</v>
      </c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3" t="s">
        <v>183</v>
      </c>
      <c r="B307" s="20">
        <v>632.80999999999995</v>
      </c>
      <c r="C307" s="20">
        <v>299.8</v>
      </c>
      <c r="D307" s="20">
        <v>378.94</v>
      </c>
      <c r="E307" s="20">
        <v>485.51</v>
      </c>
      <c r="F307" s="20">
        <v>745.28</v>
      </c>
      <c r="G307" s="20">
        <v>1253.83</v>
      </c>
      <c r="H307" s="20"/>
      <c r="I307" s="20"/>
      <c r="J307" s="20"/>
    </row>
    <row r="308" spans="1:10">
      <c r="A308" s="13" t="s">
        <v>184</v>
      </c>
      <c r="B308" s="14">
        <v>19.71</v>
      </c>
      <c r="C308" s="14">
        <v>23.48</v>
      </c>
      <c r="D308" s="14">
        <v>30</v>
      </c>
      <c r="E308" s="14">
        <v>24.86</v>
      </c>
      <c r="F308" s="14">
        <v>48.28</v>
      </c>
      <c r="G308" s="14">
        <v>76.98</v>
      </c>
      <c r="H308" s="14"/>
      <c r="I308" s="14"/>
      <c r="J308" s="14"/>
    </row>
    <row r="309" spans="1:10">
      <c r="A309" s="13" t="s">
        <v>185</v>
      </c>
      <c r="B309" s="14">
        <v>3.11</v>
      </c>
      <c r="C309" s="14">
        <v>7.83</v>
      </c>
      <c r="D309" s="14">
        <v>7.92</v>
      </c>
      <c r="E309" s="14">
        <v>5.12</v>
      </c>
      <c r="F309" s="14">
        <v>6.48</v>
      </c>
      <c r="G309" s="14">
        <v>6.14</v>
      </c>
      <c r="H309" s="14"/>
      <c r="I309" s="14"/>
      <c r="J309" s="14"/>
    </row>
    <row r="310" spans="1:10">
      <c r="A310" s="18" t="s">
        <v>279</v>
      </c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3" t="s">
        <v>183</v>
      </c>
      <c r="B311" s="20">
        <v>120.82</v>
      </c>
      <c r="C311" s="20">
        <v>39.56</v>
      </c>
      <c r="D311" s="20">
        <v>75.400000000000006</v>
      </c>
      <c r="E311" s="20">
        <v>107.63</v>
      </c>
      <c r="F311" s="20">
        <v>148.66999999999999</v>
      </c>
      <c r="G311" s="20">
        <v>232.65</v>
      </c>
      <c r="H311" s="20"/>
      <c r="I311" s="20"/>
      <c r="J311" s="20"/>
    </row>
    <row r="312" spans="1:10">
      <c r="A312" s="13" t="s">
        <v>184</v>
      </c>
      <c r="B312" s="14">
        <v>5.0599999999999996</v>
      </c>
      <c r="C312" s="14">
        <v>6.35</v>
      </c>
      <c r="D312" s="14">
        <v>11.55</v>
      </c>
      <c r="E312" s="14">
        <v>7.92</v>
      </c>
      <c r="F312" s="14">
        <v>11.92</v>
      </c>
      <c r="G312" s="14">
        <v>13.98</v>
      </c>
      <c r="H312" s="14"/>
      <c r="I312" s="14"/>
      <c r="J312" s="14"/>
    </row>
    <row r="313" spans="1:10">
      <c r="A313" s="13" t="s">
        <v>185</v>
      </c>
      <c r="B313" s="14">
        <v>4.1900000000000004</v>
      </c>
      <c r="C313" s="14">
        <v>16.05</v>
      </c>
      <c r="D313" s="14">
        <v>15.32</v>
      </c>
      <c r="E313" s="14">
        <v>7.35</v>
      </c>
      <c r="F313" s="14">
        <v>8.02</v>
      </c>
      <c r="G313" s="14">
        <v>6.01</v>
      </c>
      <c r="H313" s="14"/>
      <c r="I313" s="14"/>
      <c r="J313" s="14"/>
    </row>
    <row r="314" spans="1:10">
      <c r="A314" s="16" t="s">
        <v>280</v>
      </c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3" t="s">
        <v>183</v>
      </c>
      <c r="B315" s="20">
        <v>82.31</v>
      </c>
      <c r="C315" s="20">
        <v>37.81</v>
      </c>
      <c r="D315" s="20">
        <v>72.75</v>
      </c>
      <c r="E315" s="20">
        <v>70.81</v>
      </c>
      <c r="F315" s="20">
        <v>100.16</v>
      </c>
      <c r="G315" s="20">
        <v>129.94999999999999</v>
      </c>
      <c r="H315" s="20"/>
      <c r="I315" s="20"/>
      <c r="J315" s="20"/>
    </row>
    <row r="316" spans="1:10">
      <c r="A316" s="13" t="s">
        <v>184</v>
      </c>
      <c r="B316" s="14">
        <v>3.12</v>
      </c>
      <c r="C316" s="14">
        <v>4.25</v>
      </c>
      <c r="D316" s="14">
        <v>5.62</v>
      </c>
      <c r="E316" s="14">
        <v>9.1199999999999992</v>
      </c>
      <c r="F316" s="14">
        <v>6.6</v>
      </c>
      <c r="G316" s="14">
        <v>8.91</v>
      </c>
      <c r="H316" s="14"/>
      <c r="I316" s="14"/>
      <c r="J316" s="14"/>
    </row>
    <row r="317" spans="1:10">
      <c r="A317" s="13" t="s">
        <v>185</v>
      </c>
      <c r="B317" s="14">
        <v>3.79</v>
      </c>
      <c r="C317" s="14">
        <v>11.24</v>
      </c>
      <c r="D317" s="14">
        <v>7.73</v>
      </c>
      <c r="E317" s="14">
        <v>12.88</v>
      </c>
      <c r="F317" s="14">
        <v>6.59</v>
      </c>
      <c r="G317" s="14">
        <v>6.85</v>
      </c>
      <c r="H317" s="14"/>
      <c r="I317" s="14"/>
      <c r="J317" s="14"/>
    </row>
    <row r="318" spans="1:10">
      <c r="A318" s="16" t="s">
        <v>281</v>
      </c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3" t="s">
        <v>183</v>
      </c>
      <c r="B319" s="20">
        <v>320.20999999999998</v>
      </c>
      <c r="C319" s="20">
        <v>193.36</v>
      </c>
      <c r="D319" s="20">
        <v>249.46</v>
      </c>
      <c r="E319" s="20">
        <v>290.97000000000003</v>
      </c>
      <c r="F319" s="20">
        <v>358.21</v>
      </c>
      <c r="G319" s="20">
        <v>508.81</v>
      </c>
      <c r="H319" s="20"/>
      <c r="I319" s="20"/>
      <c r="J319" s="20"/>
    </row>
    <row r="320" spans="1:10">
      <c r="A320" s="13" t="s">
        <v>184</v>
      </c>
      <c r="B320" s="14">
        <v>14.22</v>
      </c>
      <c r="C320" s="14">
        <v>31.1</v>
      </c>
      <c r="D320" s="14">
        <v>30.01</v>
      </c>
      <c r="E320" s="14">
        <v>25.53</v>
      </c>
      <c r="F320" s="14">
        <v>25.37</v>
      </c>
      <c r="G320" s="14">
        <v>33.51</v>
      </c>
      <c r="H320" s="14"/>
      <c r="I320" s="14"/>
      <c r="J320" s="14"/>
    </row>
    <row r="321" spans="1:10">
      <c r="A321" s="13" t="s">
        <v>185</v>
      </c>
      <c r="B321" s="14">
        <v>4.4400000000000004</v>
      </c>
      <c r="C321" s="14">
        <v>16.079999999999998</v>
      </c>
      <c r="D321" s="14">
        <v>12.03</v>
      </c>
      <c r="E321" s="14">
        <v>8.77</v>
      </c>
      <c r="F321" s="14">
        <v>7.08</v>
      </c>
      <c r="G321" s="14">
        <v>6.59</v>
      </c>
      <c r="H321" s="14"/>
      <c r="I321" s="14"/>
      <c r="J321" s="14"/>
    </row>
    <row r="322" spans="1:10">
      <c r="A322" s="16" t="s">
        <v>282</v>
      </c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3" t="s">
        <v>183</v>
      </c>
      <c r="B323" s="20">
        <v>290.02</v>
      </c>
      <c r="C323" s="20">
        <v>105.31</v>
      </c>
      <c r="D323" s="20">
        <v>143.29</v>
      </c>
      <c r="E323" s="20">
        <v>190.68</v>
      </c>
      <c r="F323" s="20">
        <v>283.86</v>
      </c>
      <c r="G323" s="20">
        <v>726.25</v>
      </c>
      <c r="H323" s="20"/>
      <c r="I323" s="20"/>
      <c r="J323" s="20"/>
    </row>
    <row r="324" spans="1:10">
      <c r="A324" s="13" t="s">
        <v>184</v>
      </c>
      <c r="B324" s="14">
        <v>12.48</v>
      </c>
      <c r="C324" s="14">
        <v>5.55</v>
      </c>
      <c r="D324" s="14">
        <v>7.23</v>
      </c>
      <c r="E324" s="14">
        <v>10.93</v>
      </c>
      <c r="F324" s="14">
        <v>16.54</v>
      </c>
      <c r="G324" s="14">
        <v>59.47</v>
      </c>
      <c r="H324" s="14"/>
      <c r="I324" s="14"/>
      <c r="J324" s="14"/>
    </row>
    <row r="325" spans="1:10">
      <c r="A325" s="13" t="s">
        <v>185</v>
      </c>
      <c r="B325" s="14">
        <v>4.3</v>
      </c>
      <c r="C325" s="14">
        <v>5.27</v>
      </c>
      <c r="D325" s="14">
        <v>5.04</v>
      </c>
      <c r="E325" s="14">
        <v>5.73</v>
      </c>
      <c r="F325" s="14">
        <v>5.83</v>
      </c>
      <c r="G325" s="14">
        <v>8.19</v>
      </c>
      <c r="H325" s="14"/>
      <c r="I325" s="14"/>
      <c r="J325" s="14"/>
    </row>
    <row r="326" spans="1:10">
      <c r="A326" s="11" t="s">
        <v>283</v>
      </c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3" t="s">
        <v>183</v>
      </c>
      <c r="B327" s="20">
        <v>8344.2099999999991</v>
      </c>
      <c r="C327" s="20">
        <v>2742.15</v>
      </c>
      <c r="D327" s="20">
        <v>5329.94</v>
      </c>
      <c r="E327" s="20">
        <v>7437.42</v>
      </c>
      <c r="F327" s="20">
        <v>10503.84</v>
      </c>
      <c r="G327" s="20">
        <v>15691.07</v>
      </c>
      <c r="H327" s="20"/>
      <c r="I327" s="20"/>
      <c r="J327" s="20"/>
    </row>
    <row r="328" spans="1:10">
      <c r="A328" s="13" t="s">
        <v>184</v>
      </c>
      <c r="B328" s="14">
        <v>129.72</v>
      </c>
      <c r="C328" s="14">
        <v>111.46</v>
      </c>
      <c r="D328" s="14">
        <v>221.3</v>
      </c>
      <c r="E328" s="14">
        <v>245.54</v>
      </c>
      <c r="F328" s="14">
        <v>229.74</v>
      </c>
      <c r="G328" s="14">
        <v>386.51</v>
      </c>
      <c r="H328" s="14"/>
      <c r="I328" s="14"/>
      <c r="J328" s="14"/>
    </row>
    <row r="329" spans="1:10">
      <c r="A329" s="13" t="s">
        <v>185</v>
      </c>
      <c r="B329" s="14">
        <v>1.55</v>
      </c>
      <c r="C329" s="14">
        <v>4.0599999999999996</v>
      </c>
      <c r="D329" s="14">
        <v>4.1500000000000004</v>
      </c>
      <c r="E329" s="14">
        <v>3.3</v>
      </c>
      <c r="F329" s="14">
        <v>2.19</v>
      </c>
      <c r="G329" s="14">
        <v>2.46</v>
      </c>
      <c r="H329" s="14"/>
      <c r="I329" s="14"/>
      <c r="J329" s="14"/>
    </row>
    <row r="330" spans="1:10">
      <c r="A330" s="16" t="s">
        <v>284</v>
      </c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3" t="s">
        <v>183</v>
      </c>
      <c r="B331" s="20">
        <v>3543.95</v>
      </c>
      <c r="C331" s="20">
        <v>878.24</v>
      </c>
      <c r="D331" s="20">
        <v>2115.48</v>
      </c>
      <c r="E331" s="20">
        <v>3000.11</v>
      </c>
      <c r="F331" s="20">
        <v>4611.04</v>
      </c>
      <c r="G331" s="20">
        <v>7106.72</v>
      </c>
      <c r="H331" s="20"/>
      <c r="I331" s="20"/>
      <c r="J331" s="20"/>
    </row>
    <row r="332" spans="1:10">
      <c r="A332" s="13" t="s">
        <v>184</v>
      </c>
      <c r="B332" s="14">
        <v>116.42</v>
      </c>
      <c r="C332" s="14">
        <v>95.33</v>
      </c>
      <c r="D332" s="14">
        <v>200.57</v>
      </c>
      <c r="E332" s="14">
        <v>226.32</v>
      </c>
      <c r="F332" s="14">
        <v>209</v>
      </c>
      <c r="G332" s="14">
        <v>338.66</v>
      </c>
      <c r="H332" s="14"/>
      <c r="I332" s="14"/>
      <c r="J332" s="14"/>
    </row>
    <row r="333" spans="1:10">
      <c r="A333" s="13" t="s">
        <v>185</v>
      </c>
      <c r="B333" s="14">
        <v>3.29</v>
      </c>
      <c r="C333" s="14">
        <v>10.86</v>
      </c>
      <c r="D333" s="14">
        <v>9.48</v>
      </c>
      <c r="E333" s="14">
        <v>7.54</v>
      </c>
      <c r="F333" s="14">
        <v>4.53</v>
      </c>
      <c r="G333" s="14">
        <v>4.7699999999999996</v>
      </c>
      <c r="H333" s="14"/>
      <c r="I333" s="14"/>
      <c r="J333" s="14"/>
    </row>
    <row r="334" spans="1:10">
      <c r="A334" s="18" t="s">
        <v>285</v>
      </c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3" t="s">
        <v>183</v>
      </c>
      <c r="B335" s="20">
        <v>1931.24</v>
      </c>
      <c r="C335" s="20">
        <v>249.29</v>
      </c>
      <c r="D335" s="20">
        <v>960</v>
      </c>
      <c r="E335" s="20">
        <v>1399.17</v>
      </c>
      <c r="F335" s="20">
        <v>2254.4</v>
      </c>
      <c r="G335" s="20">
        <v>4787.79</v>
      </c>
      <c r="H335" s="20"/>
      <c r="I335" s="20"/>
      <c r="J335" s="20"/>
    </row>
    <row r="336" spans="1:10">
      <c r="A336" s="13" t="s">
        <v>184</v>
      </c>
      <c r="B336" s="14">
        <v>92.1</v>
      </c>
      <c r="C336" s="14">
        <v>70.510000000000005</v>
      </c>
      <c r="D336" s="14">
        <v>173.78</v>
      </c>
      <c r="E336" s="14">
        <v>188.59</v>
      </c>
      <c r="F336" s="14">
        <v>146.01</v>
      </c>
      <c r="G336" s="14">
        <v>309.07</v>
      </c>
      <c r="H336" s="14"/>
      <c r="I336" s="14"/>
      <c r="J336" s="14"/>
    </row>
    <row r="337" spans="1:10">
      <c r="A337" s="13" t="s">
        <v>185</v>
      </c>
      <c r="B337" s="14">
        <v>4.7699999999999996</v>
      </c>
      <c r="C337" s="14">
        <v>28.28</v>
      </c>
      <c r="D337" s="14">
        <v>18.100000000000001</v>
      </c>
      <c r="E337" s="14">
        <v>13.48</v>
      </c>
      <c r="F337" s="14">
        <v>6.48</v>
      </c>
      <c r="G337" s="14">
        <v>6.46</v>
      </c>
      <c r="H337" s="14"/>
      <c r="I337" s="14"/>
      <c r="J337" s="14"/>
    </row>
    <row r="338" spans="1:10">
      <c r="A338" s="18" t="s">
        <v>286</v>
      </c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3" t="s">
        <v>183</v>
      </c>
      <c r="B339" s="20">
        <v>1530.52</v>
      </c>
      <c r="C339" s="20">
        <v>623.34</v>
      </c>
      <c r="D339" s="20">
        <v>1129.72</v>
      </c>
      <c r="E339" s="20">
        <v>1534.74</v>
      </c>
      <c r="F339" s="20">
        <v>2215.0300000000002</v>
      </c>
      <c r="G339" s="20">
        <v>2147.39</v>
      </c>
      <c r="H339" s="20"/>
      <c r="I339" s="20"/>
      <c r="J339" s="20"/>
    </row>
    <row r="340" spans="1:10">
      <c r="A340" s="13" t="s">
        <v>184</v>
      </c>
      <c r="B340" s="14">
        <v>69.17</v>
      </c>
      <c r="C340" s="14">
        <v>65.12</v>
      </c>
      <c r="D340" s="14">
        <v>126.92</v>
      </c>
      <c r="E340" s="14">
        <v>107.15</v>
      </c>
      <c r="F340" s="14">
        <v>150.91</v>
      </c>
      <c r="G340" s="14">
        <v>199.06</v>
      </c>
      <c r="H340" s="14"/>
      <c r="I340" s="14"/>
      <c r="J340" s="14"/>
    </row>
    <row r="341" spans="1:10">
      <c r="A341" s="13" t="s">
        <v>185</v>
      </c>
      <c r="B341" s="14">
        <v>4.5199999999999996</v>
      </c>
      <c r="C341" s="14">
        <v>10.45</v>
      </c>
      <c r="D341" s="14">
        <v>11.23</v>
      </c>
      <c r="E341" s="14">
        <v>6.98</v>
      </c>
      <c r="F341" s="14">
        <v>6.81</v>
      </c>
      <c r="G341" s="14">
        <v>9.27</v>
      </c>
      <c r="H341" s="14"/>
      <c r="I341" s="14"/>
      <c r="J341" s="14"/>
    </row>
    <row r="342" spans="1:10">
      <c r="A342" s="18" t="s">
        <v>287</v>
      </c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3" t="s">
        <v>183</v>
      </c>
      <c r="B343" s="20">
        <v>82.19</v>
      </c>
      <c r="C343" s="20">
        <v>5.6</v>
      </c>
      <c r="D343" s="20">
        <v>25.76</v>
      </c>
      <c r="E343" s="20">
        <v>66.2</v>
      </c>
      <c r="F343" s="20">
        <v>141.61000000000001</v>
      </c>
      <c r="G343" s="20">
        <v>171.53</v>
      </c>
      <c r="H343" s="20"/>
      <c r="I343" s="20"/>
      <c r="J343" s="20"/>
    </row>
    <row r="344" spans="1:10">
      <c r="A344" s="13" t="s">
        <v>184</v>
      </c>
      <c r="B344" s="14">
        <v>11.05</v>
      </c>
      <c r="C344" s="14">
        <v>3.65</v>
      </c>
      <c r="D344" s="14">
        <v>13.29</v>
      </c>
      <c r="E344" s="14">
        <v>23.4</v>
      </c>
      <c r="F344" s="14">
        <v>31.73</v>
      </c>
      <c r="G344" s="14">
        <v>44.7</v>
      </c>
      <c r="H344" s="14"/>
      <c r="I344" s="14"/>
      <c r="J344" s="14"/>
    </row>
    <row r="345" spans="1:10">
      <c r="A345" s="13" t="s">
        <v>185</v>
      </c>
      <c r="B345" s="14">
        <v>13.45</v>
      </c>
      <c r="C345" s="14">
        <v>65.17</v>
      </c>
      <c r="D345" s="14">
        <v>51.61</v>
      </c>
      <c r="E345" s="14">
        <v>35.35</v>
      </c>
      <c r="F345" s="14">
        <v>22.41</v>
      </c>
      <c r="G345" s="14">
        <v>26.06</v>
      </c>
      <c r="H345" s="14"/>
      <c r="I345" s="14"/>
      <c r="J345" s="14"/>
    </row>
    <row r="346" spans="1:10">
      <c r="A346" s="16" t="s">
        <v>288</v>
      </c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3" t="s">
        <v>183</v>
      </c>
      <c r="B347" s="20">
        <v>2013.32</v>
      </c>
      <c r="C347" s="20">
        <v>881.69</v>
      </c>
      <c r="D347" s="20">
        <v>1485.33</v>
      </c>
      <c r="E347" s="20">
        <v>1996.75</v>
      </c>
      <c r="F347" s="20">
        <v>2517.5700000000002</v>
      </c>
      <c r="G347" s="20">
        <v>3182.27</v>
      </c>
      <c r="H347" s="20"/>
      <c r="I347" s="20"/>
      <c r="J347" s="20"/>
    </row>
    <row r="348" spans="1:10">
      <c r="A348" s="13" t="s">
        <v>184</v>
      </c>
      <c r="B348" s="14">
        <v>15.72</v>
      </c>
      <c r="C348" s="14">
        <v>22.26</v>
      </c>
      <c r="D348" s="14">
        <v>23.57</v>
      </c>
      <c r="E348" s="14">
        <v>31.01</v>
      </c>
      <c r="F348" s="14">
        <v>30.53</v>
      </c>
      <c r="G348" s="14">
        <v>35.72</v>
      </c>
      <c r="H348" s="14"/>
      <c r="I348" s="14"/>
      <c r="J348" s="14"/>
    </row>
    <row r="349" spans="1:10">
      <c r="A349" s="13" t="s">
        <v>185</v>
      </c>
      <c r="B349" s="14">
        <v>0.78</v>
      </c>
      <c r="C349" s="14">
        <v>2.5299999999999998</v>
      </c>
      <c r="D349" s="14">
        <v>1.59</v>
      </c>
      <c r="E349" s="14">
        <v>1.55</v>
      </c>
      <c r="F349" s="14">
        <v>1.21</v>
      </c>
      <c r="G349" s="14">
        <v>1.1200000000000001</v>
      </c>
      <c r="H349" s="14"/>
      <c r="I349" s="14"/>
      <c r="J349" s="14"/>
    </row>
    <row r="350" spans="1:10">
      <c r="A350" s="16" t="s">
        <v>289</v>
      </c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3" t="s">
        <v>183</v>
      </c>
      <c r="B351" s="20">
        <v>2339.0500000000002</v>
      </c>
      <c r="C351" s="20">
        <v>844.83</v>
      </c>
      <c r="D351" s="20">
        <v>1514.26</v>
      </c>
      <c r="E351" s="20">
        <v>2146.1799999999998</v>
      </c>
      <c r="F351" s="20">
        <v>2928.87</v>
      </c>
      <c r="G351" s="20">
        <v>4256.8</v>
      </c>
      <c r="H351" s="20"/>
      <c r="I351" s="20"/>
      <c r="J351" s="20"/>
    </row>
    <row r="352" spans="1:10">
      <c r="A352" s="13" t="s">
        <v>184</v>
      </c>
      <c r="B352" s="14">
        <v>20.88</v>
      </c>
      <c r="C352" s="14">
        <v>29.67</v>
      </c>
      <c r="D352" s="14">
        <v>31.49</v>
      </c>
      <c r="E352" s="14">
        <v>43.97</v>
      </c>
      <c r="F352" s="14">
        <v>73.58</v>
      </c>
      <c r="G352" s="14">
        <v>59.3</v>
      </c>
      <c r="H352" s="14"/>
      <c r="I352" s="14"/>
      <c r="J352" s="14"/>
    </row>
    <row r="353" spans="1:10">
      <c r="A353" s="13" t="s">
        <v>185</v>
      </c>
      <c r="B353" s="14">
        <v>0.89</v>
      </c>
      <c r="C353" s="14">
        <v>3.51</v>
      </c>
      <c r="D353" s="14">
        <v>2.08</v>
      </c>
      <c r="E353" s="14">
        <v>2.0499999999999998</v>
      </c>
      <c r="F353" s="14">
        <v>2.5099999999999998</v>
      </c>
      <c r="G353" s="14">
        <v>1.39</v>
      </c>
      <c r="H353" s="14"/>
      <c r="I353" s="14"/>
      <c r="J353" s="14"/>
    </row>
    <row r="354" spans="1:10">
      <c r="A354" s="18" t="s">
        <v>290</v>
      </c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3" t="s">
        <v>183</v>
      </c>
      <c r="B355" s="20">
        <v>296.75</v>
      </c>
      <c r="C355" s="20">
        <v>63.18</v>
      </c>
      <c r="D355" s="20">
        <v>161.46</v>
      </c>
      <c r="E355" s="20">
        <v>302.39</v>
      </c>
      <c r="F355" s="20">
        <v>406.16</v>
      </c>
      <c r="G355" s="20">
        <v>549.92999999999995</v>
      </c>
      <c r="H355" s="20"/>
      <c r="I355" s="20"/>
      <c r="J355" s="20"/>
    </row>
    <row r="356" spans="1:10">
      <c r="A356" s="13" t="s">
        <v>184</v>
      </c>
      <c r="B356" s="14">
        <v>4.71</v>
      </c>
      <c r="C356" s="14">
        <v>4.3099999999999996</v>
      </c>
      <c r="D356" s="14">
        <v>6.52</v>
      </c>
      <c r="E356" s="14">
        <v>11.6</v>
      </c>
      <c r="F356" s="14">
        <v>10.23</v>
      </c>
      <c r="G356" s="14">
        <v>16.649999999999999</v>
      </c>
      <c r="H356" s="14"/>
      <c r="I356" s="14"/>
      <c r="J356" s="14"/>
    </row>
    <row r="357" spans="1:10">
      <c r="A357" s="13" t="s">
        <v>185</v>
      </c>
      <c r="B357" s="14">
        <v>1.59</v>
      </c>
      <c r="C357" s="14">
        <v>6.81</v>
      </c>
      <c r="D357" s="14">
        <v>4.04</v>
      </c>
      <c r="E357" s="14">
        <v>3.84</v>
      </c>
      <c r="F357" s="14">
        <v>2.52</v>
      </c>
      <c r="G357" s="14">
        <v>3.03</v>
      </c>
      <c r="H357" s="14"/>
      <c r="I357" s="14"/>
      <c r="J357" s="14"/>
    </row>
    <row r="358" spans="1:10">
      <c r="A358" s="18" t="s">
        <v>291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3" t="s">
        <v>183</v>
      </c>
      <c r="B359" s="20">
        <v>671.34</v>
      </c>
      <c r="C359" s="20">
        <v>280.63</v>
      </c>
      <c r="D359" s="20">
        <v>467.77</v>
      </c>
      <c r="E359" s="20">
        <v>582.12</v>
      </c>
      <c r="F359" s="20">
        <v>869.85</v>
      </c>
      <c r="G359" s="20">
        <v>1155.19</v>
      </c>
      <c r="H359" s="20"/>
      <c r="I359" s="20"/>
      <c r="J359" s="20"/>
    </row>
    <row r="360" spans="1:10">
      <c r="A360" s="13" t="s">
        <v>184</v>
      </c>
      <c r="B360" s="14">
        <v>16.61</v>
      </c>
      <c r="C360" s="14">
        <v>16.8</v>
      </c>
      <c r="D360" s="14">
        <v>22.22</v>
      </c>
      <c r="E360" s="14">
        <v>25.51</v>
      </c>
      <c r="F360" s="14">
        <v>54.95</v>
      </c>
      <c r="G360" s="14">
        <v>29.86</v>
      </c>
      <c r="H360" s="14"/>
      <c r="I360" s="14"/>
      <c r="J360" s="14"/>
    </row>
    <row r="361" spans="1:10">
      <c r="A361" s="13" t="s">
        <v>185</v>
      </c>
      <c r="B361" s="14">
        <v>2.4700000000000002</v>
      </c>
      <c r="C361" s="14">
        <v>5.99</v>
      </c>
      <c r="D361" s="14">
        <v>4.75</v>
      </c>
      <c r="E361" s="14">
        <v>4.38</v>
      </c>
      <c r="F361" s="14">
        <v>6.32</v>
      </c>
      <c r="G361" s="14">
        <v>2.58</v>
      </c>
      <c r="H361" s="14"/>
      <c r="I361" s="14"/>
      <c r="J361" s="14"/>
    </row>
    <row r="362" spans="1:10">
      <c r="A362" s="18" t="s">
        <v>292</v>
      </c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3" t="s">
        <v>183</v>
      </c>
      <c r="B363" s="20">
        <v>913.35</v>
      </c>
      <c r="C363" s="20">
        <v>370.32</v>
      </c>
      <c r="D363" s="20">
        <v>660.67</v>
      </c>
      <c r="E363" s="20">
        <v>897.9</v>
      </c>
      <c r="F363" s="20">
        <v>1143.49</v>
      </c>
      <c r="G363" s="20">
        <v>1492.91</v>
      </c>
      <c r="H363" s="20"/>
      <c r="I363" s="20"/>
      <c r="J363" s="20"/>
    </row>
    <row r="364" spans="1:10">
      <c r="A364" s="13" t="s">
        <v>184</v>
      </c>
      <c r="B364" s="14">
        <v>8.19</v>
      </c>
      <c r="C364" s="14">
        <v>13.69</v>
      </c>
      <c r="D364" s="14">
        <v>17.739999999999998</v>
      </c>
      <c r="E364" s="14">
        <v>17.87</v>
      </c>
      <c r="F364" s="14">
        <v>20.56</v>
      </c>
      <c r="G364" s="14">
        <v>31.62</v>
      </c>
      <c r="H364" s="14"/>
      <c r="I364" s="14"/>
      <c r="J364" s="14"/>
    </row>
    <row r="365" spans="1:10">
      <c r="A365" s="13" t="s">
        <v>185</v>
      </c>
      <c r="B365" s="14">
        <v>0.9</v>
      </c>
      <c r="C365" s="14">
        <v>3.7</v>
      </c>
      <c r="D365" s="14">
        <v>2.68</v>
      </c>
      <c r="E365" s="14">
        <v>1.99</v>
      </c>
      <c r="F365" s="14">
        <v>1.8</v>
      </c>
      <c r="G365" s="14">
        <v>2.12</v>
      </c>
      <c r="H365" s="14"/>
      <c r="I365" s="14"/>
      <c r="J365" s="14"/>
    </row>
    <row r="366" spans="1:10">
      <c r="A366" s="13"/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1:10">
      <c r="A367" s="18" t="s">
        <v>293</v>
      </c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3" t="s">
        <v>183</v>
      </c>
      <c r="B368" s="20">
        <v>457.61</v>
      </c>
      <c r="C368" s="20">
        <v>130.69999999999999</v>
      </c>
      <c r="D368" s="20">
        <v>224.36</v>
      </c>
      <c r="E368" s="20">
        <v>363.77</v>
      </c>
      <c r="F368" s="20">
        <v>509.38</v>
      </c>
      <c r="G368" s="20">
        <v>1058.78</v>
      </c>
      <c r="H368" s="20"/>
      <c r="I368" s="20"/>
      <c r="J368" s="20"/>
    </row>
    <row r="369" spans="1:10">
      <c r="A369" s="13" t="s">
        <v>184</v>
      </c>
      <c r="B369" s="14">
        <v>11.92</v>
      </c>
      <c r="C369" s="14">
        <v>16.739999999999998</v>
      </c>
      <c r="D369" s="14">
        <v>16.03</v>
      </c>
      <c r="E369" s="14">
        <v>23.53</v>
      </c>
      <c r="F369" s="14">
        <v>26.05</v>
      </c>
      <c r="G369" s="14">
        <v>31.51</v>
      </c>
      <c r="H369" s="14"/>
      <c r="I369" s="14"/>
      <c r="J369" s="14"/>
    </row>
    <row r="370" spans="1:10">
      <c r="A370" s="13" t="s">
        <v>185</v>
      </c>
      <c r="B370" s="14">
        <v>2.6</v>
      </c>
      <c r="C370" s="14">
        <v>12.81</v>
      </c>
      <c r="D370" s="14">
        <v>7.14</v>
      </c>
      <c r="E370" s="14">
        <v>6.47</v>
      </c>
      <c r="F370" s="14">
        <v>5.1100000000000003</v>
      </c>
      <c r="G370" s="14">
        <v>2.98</v>
      </c>
      <c r="H370" s="14"/>
      <c r="I370" s="14"/>
      <c r="J370" s="14"/>
    </row>
    <row r="371" spans="1:10">
      <c r="A371" s="16" t="s">
        <v>294</v>
      </c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3" t="s">
        <v>183</v>
      </c>
      <c r="B372" s="20">
        <v>447.89</v>
      </c>
      <c r="C372" s="20">
        <v>137.4</v>
      </c>
      <c r="D372" s="20">
        <v>214.86</v>
      </c>
      <c r="E372" s="20">
        <v>294.38</v>
      </c>
      <c r="F372" s="20">
        <v>446.35</v>
      </c>
      <c r="G372" s="20">
        <v>1145.29</v>
      </c>
      <c r="H372" s="20"/>
      <c r="I372" s="20"/>
      <c r="J372" s="20"/>
    </row>
    <row r="373" spans="1:10">
      <c r="A373" s="13" t="s">
        <v>184</v>
      </c>
      <c r="B373" s="14">
        <v>11.24</v>
      </c>
      <c r="C373" s="14">
        <v>13</v>
      </c>
      <c r="D373" s="14">
        <v>15.1</v>
      </c>
      <c r="E373" s="14">
        <v>21.84</v>
      </c>
      <c r="F373" s="14">
        <v>24.09</v>
      </c>
      <c r="G373" s="14">
        <v>37.51</v>
      </c>
      <c r="H373" s="14"/>
      <c r="I373" s="14"/>
      <c r="J373" s="14"/>
    </row>
    <row r="374" spans="1:10">
      <c r="A374" s="13" t="s">
        <v>185</v>
      </c>
      <c r="B374" s="14">
        <v>2.5099999999999998</v>
      </c>
      <c r="C374" s="14">
        <v>9.4600000000000009</v>
      </c>
      <c r="D374" s="14">
        <v>7.03</v>
      </c>
      <c r="E374" s="14">
        <v>7.42</v>
      </c>
      <c r="F374" s="14">
        <v>5.4</v>
      </c>
      <c r="G374" s="14">
        <v>3.27</v>
      </c>
      <c r="H374" s="14"/>
      <c r="I374" s="14"/>
      <c r="J374" s="14"/>
    </row>
    <row r="375" spans="1:10">
      <c r="A375" s="11" t="s">
        <v>295</v>
      </c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3" t="s">
        <v>183</v>
      </c>
      <c r="B376" s="20">
        <v>2664.27</v>
      </c>
      <c r="C376" s="20">
        <v>1447.51</v>
      </c>
      <c r="D376" s="20">
        <v>2329.17</v>
      </c>
      <c r="E376" s="20">
        <v>2567.34</v>
      </c>
      <c r="F376" s="20">
        <v>3011.82</v>
      </c>
      <c r="G376" s="20">
        <v>3962.4</v>
      </c>
      <c r="H376" s="20"/>
      <c r="I376" s="20"/>
      <c r="J376" s="20"/>
    </row>
    <row r="377" spans="1:10">
      <c r="A377" s="13" t="s">
        <v>184</v>
      </c>
      <c r="B377" s="14">
        <v>25</v>
      </c>
      <c r="C377" s="14">
        <v>37.43</v>
      </c>
      <c r="D377" s="14">
        <v>53.4</v>
      </c>
      <c r="E377" s="14">
        <v>70.09</v>
      </c>
      <c r="F377" s="14">
        <v>66.5</v>
      </c>
      <c r="G377" s="14">
        <v>81.61</v>
      </c>
      <c r="H377" s="14"/>
      <c r="I377" s="14"/>
      <c r="J377" s="14"/>
    </row>
    <row r="378" spans="1:10">
      <c r="A378" s="13" t="s">
        <v>185</v>
      </c>
      <c r="B378" s="14">
        <v>0.94</v>
      </c>
      <c r="C378" s="14">
        <v>2.59</v>
      </c>
      <c r="D378" s="14">
        <v>2.29</v>
      </c>
      <c r="E378" s="14">
        <v>2.73</v>
      </c>
      <c r="F378" s="14">
        <v>2.21</v>
      </c>
      <c r="G378" s="14">
        <v>2.06</v>
      </c>
      <c r="H378" s="14"/>
      <c r="I378" s="14"/>
      <c r="J378" s="14"/>
    </row>
    <row r="379" spans="1:10">
      <c r="A379" s="16" t="s">
        <v>296</v>
      </c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3" t="s">
        <v>183</v>
      </c>
      <c r="B380" s="20">
        <v>1360.74</v>
      </c>
      <c r="C380" s="20">
        <v>779.64</v>
      </c>
      <c r="D380" s="20">
        <v>1198.23</v>
      </c>
      <c r="E380" s="20">
        <v>1348.61</v>
      </c>
      <c r="F380" s="20">
        <v>1552</v>
      </c>
      <c r="G380" s="20">
        <v>1923.77</v>
      </c>
      <c r="H380" s="20"/>
      <c r="I380" s="20"/>
      <c r="J380" s="20"/>
    </row>
    <row r="381" spans="1:10">
      <c r="A381" s="13" t="s">
        <v>184</v>
      </c>
      <c r="B381" s="14">
        <v>15.12</v>
      </c>
      <c r="C381" s="14">
        <v>24.71</v>
      </c>
      <c r="D381" s="14">
        <v>28.03</v>
      </c>
      <c r="E381" s="14">
        <v>31.56</v>
      </c>
      <c r="F381" s="14">
        <v>32.590000000000003</v>
      </c>
      <c r="G381" s="14">
        <v>39.979999999999997</v>
      </c>
      <c r="H381" s="14"/>
      <c r="I381" s="14"/>
      <c r="J381" s="14"/>
    </row>
    <row r="382" spans="1:10">
      <c r="A382" s="13" t="s">
        <v>185</v>
      </c>
      <c r="B382" s="14">
        <v>1.1100000000000001</v>
      </c>
      <c r="C382" s="14">
        <v>3.17</v>
      </c>
      <c r="D382" s="14">
        <v>2.34</v>
      </c>
      <c r="E382" s="14">
        <v>2.34</v>
      </c>
      <c r="F382" s="14">
        <v>2.1</v>
      </c>
      <c r="G382" s="14">
        <v>2.08</v>
      </c>
      <c r="H382" s="14"/>
      <c r="I382" s="14"/>
      <c r="J382" s="14"/>
    </row>
    <row r="383" spans="1:10">
      <c r="A383" s="16" t="s">
        <v>297</v>
      </c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3" t="s">
        <v>183</v>
      </c>
      <c r="B384" s="20">
        <v>677.19</v>
      </c>
      <c r="C384" s="20">
        <v>265.97000000000003</v>
      </c>
      <c r="D384" s="20">
        <v>509.18</v>
      </c>
      <c r="E384" s="20">
        <v>613.24</v>
      </c>
      <c r="F384" s="20">
        <v>787.86</v>
      </c>
      <c r="G384" s="20">
        <v>1208.5</v>
      </c>
      <c r="H384" s="20"/>
      <c r="I384" s="20"/>
      <c r="J384" s="20"/>
    </row>
    <row r="385" spans="1:10">
      <c r="A385" s="13" t="s">
        <v>184</v>
      </c>
      <c r="B385" s="14">
        <v>18.809999999999999</v>
      </c>
      <c r="C385" s="14">
        <v>20.05</v>
      </c>
      <c r="D385" s="14">
        <v>44.44</v>
      </c>
      <c r="E385" s="14">
        <v>60.04</v>
      </c>
      <c r="F385" s="14">
        <v>48.44</v>
      </c>
      <c r="G385" s="14">
        <v>56.3</v>
      </c>
      <c r="H385" s="14"/>
      <c r="I385" s="14"/>
      <c r="J385" s="14"/>
    </row>
    <row r="386" spans="1:10">
      <c r="A386" s="13" t="s">
        <v>185</v>
      </c>
      <c r="B386" s="14">
        <v>2.78</v>
      </c>
      <c r="C386" s="14">
        <v>7.54</v>
      </c>
      <c r="D386" s="14">
        <v>8.73</v>
      </c>
      <c r="E386" s="14">
        <v>9.7899999999999991</v>
      </c>
      <c r="F386" s="14">
        <v>6.15</v>
      </c>
      <c r="G386" s="14">
        <v>4.66</v>
      </c>
      <c r="H386" s="14"/>
      <c r="I386" s="14"/>
      <c r="J386" s="14"/>
    </row>
    <row r="387" spans="1:10">
      <c r="A387" s="16" t="s">
        <v>298</v>
      </c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3" t="s">
        <v>183</v>
      </c>
      <c r="B388" s="20">
        <v>521.19000000000005</v>
      </c>
      <c r="C388" s="20">
        <v>350.82</v>
      </c>
      <c r="D388" s="20">
        <v>544.12</v>
      </c>
      <c r="E388" s="20">
        <v>519.4</v>
      </c>
      <c r="F388" s="20">
        <v>541.65</v>
      </c>
      <c r="G388" s="20">
        <v>649.64</v>
      </c>
      <c r="H388" s="20"/>
      <c r="I388" s="20"/>
      <c r="J388" s="20"/>
    </row>
    <row r="389" spans="1:10">
      <c r="A389" s="13" t="s">
        <v>184</v>
      </c>
      <c r="B389" s="14">
        <v>7.85</v>
      </c>
      <c r="C389" s="14">
        <v>11.02</v>
      </c>
      <c r="D389" s="14">
        <v>20.16</v>
      </c>
      <c r="E389" s="14">
        <v>21.97</v>
      </c>
      <c r="F389" s="14">
        <v>19.850000000000001</v>
      </c>
      <c r="G389" s="14">
        <v>23.38</v>
      </c>
      <c r="H389" s="14"/>
      <c r="I389" s="14"/>
      <c r="J389" s="14"/>
    </row>
    <row r="390" spans="1:10">
      <c r="A390" s="13" t="s">
        <v>185</v>
      </c>
      <c r="B390" s="14">
        <v>1.51</v>
      </c>
      <c r="C390" s="14">
        <v>3.14</v>
      </c>
      <c r="D390" s="14">
        <v>3.71</v>
      </c>
      <c r="E390" s="14">
        <v>4.2300000000000004</v>
      </c>
      <c r="F390" s="14">
        <v>3.66</v>
      </c>
      <c r="G390" s="14">
        <v>3.6</v>
      </c>
      <c r="H390" s="14"/>
      <c r="I390" s="14"/>
      <c r="J390" s="14"/>
    </row>
    <row r="391" spans="1:10">
      <c r="A391" s="16" t="s">
        <v>299</v>
      </c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3" t="s">
        <v>183</v>
      </c>
      <c r="B392" s="20">
        <v>105.15</v>
      </c>
      <c r="C392" s="20">
        <v>51.08</v>
      </c>
      <c r="D392" s="20">
        <v>77.64</v>
      </c>
      <c r="E392" s="20">
        <v>86.08</v>
      </c>
      <c r="F392" s="20">
        <v>130.30000000000001</v>
      </c>
      <c r="G392" s="20">
        <v>180.49</v>
      </c>
      <c r="H392" s="20"/>
      <c r="I392" s="20"/>
      <c r="J392" s="20"/>
    </row>
    <row r="393" spans="1:10">
      <c r="A393" s="13" t="s">
        <v>184</v>
      </c>
      <c r="B393" s="14">
        <v>3.73</v>
      </c>
      <c r="C393" s="14">
        <v>7.45</v>
      </c>
      <c r="D393" s="14">
        <v>7.16</v>
      </c>
      <c r="E393" s="14">
        <v>7.82</v>
      </c>
      <c r="F393" s="14">
        <v>8.76</v>
      </c>
      <c r="G393" s="14">
        <v>9.49</v>
      </c>
      <c r="H393" s="14"/>
      <c r="I393" s="14"/>
      <c r="J393" s="14"/>
    </row>
    <row r="394" spans="1:10">
      <c r="A394" s="13" t="s">
        <v>185</v>
      </c>
      <c r="B394" s="14">
        <v>3.55</v>
      </c>
      <c r="C394" s="14">
        <v>14.59</v>
      </c>
      <c r="D394" s="14">
        <v>9.2200000000000006</v>
      </c>
      <c r="E394" s="14">
        <v>9.09</v>
      </c>
      <c r="F394" s="14">
        <v>6.72</v>
      </c>
      <c r="G394" s="14">
        <v>5.26</v>
      </c>
      <c r="H394" s="14"/>
      <c r="I394" s="14"/>
      <c r="J394" s="14"/>
    </row>
    <row r="395" spans="1:10">
      <c r="A395" s="11" t="s">
        <v>300</v>
      </c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3" t="s">
        <v>183</v>
      </c>
      <c r="B396" s="20">
        <v>2387.91</v>
      </c>
      <c r="C396" s="20">
        <v>891.11</v>
      </c>
      <c r="D396" s="20">
        <v>1336.47</v>
      </c>
      <c r="E396" s="20">
        <v>1812.97</v>
      </c>
      <c r="F396" s="20">
        <v>2884.88</v>
      </c>
      <c r="G396" s="20">
        <v>5009.08</v>
      </c>
      <c r="H396" s="20"/>
      <c r="I396" s="20"/>
      <c r="J396" s="20"/>
    </row>
    <row r="397" spans="1:10">
      <c r="A397" s="13" t="s">
        <v>184</v>
      </c>
      <c r="B397" s="14">
        <v>53.95</v>
      </c>
      <c r="C397" s="14">
        <v>45.9</v>
      </c>
      <c r="D397" s="14">
        <v>77.37</v>
      </c>
      <c r="E397" s="14">
        <v>53.17</v>
      </c>
      <c r="F397" s="14">
        <v>104.12</v>
      </c>
      <c r="G397" s="14">
        <v>185.65</v>
      </c>
      <c r="H397" s="14"/>
      <c r="I397" s="14"/>
      <c r="J397" s="14"/>
    </row>
    <row r="398" spans="1:10">
      <c r="A398" s="13" t="s">
        <v>185</v>
      </c>
      <c r="B398" s="14">
        <v>2.2599999999999998</v>
      </c>
      <c r="C398" s="14">
        <v>5.15</v>
      </c>
      <c r="D398" s="14">
        <v>5.79</v>
      </c>
      <c r="E398" s="14">
        <v>2.93</v>
      </c>
      <c r="F398" s="14">
        <v>3.61</v>
      </c>
      <c r="G398" s="14">
        <v>3.71</v>
      </c>
      <c r="H398" s="14"/>
      <c r="I398" s="14"/>
      <c r="J398" s="14"/>
    </row>
    <row r="399" spans="1:10">
      <c r="A399" s="16" t="s">
        <v>301</v>
      </c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3" t="s">
        <v>183</v>
      </c>
      <c r="B400" s="20">
        <v>587.95000000000005</v>
      </c>
      <c r="C400" s="20">
        <v>145.16999999999999</v>
      </c>
      <c r="D400" s="20">
        <v>242.96</v>
      </c>
      <c r="E400" s="20">
        <v>349.43</v>
      </c>
      <c r="F400" s="20">
        <v>632.80999999999995</v>
      </c>
      <c r="G400" s="20">
        <v>1567.65</v>
      </c>
      <c r="H400" s="20"/>
      <c r="I400" s="20"/>
      <c r="J400" s="20"/>
    </row>
    <row r="401" spans="1:10">
      <c r="A401" s="13" t="s">
        <v>184</v>
      </c>
      <c r="B401" s="14">
        <v>11.11</v>
      </c>
      <c r="C401" s="14">
        <v>10.06</v>
      </c>
      <c r="D401" s="14">
        <v>15.07</v>
      </c>
      <c r="E401" s="14">
        <v>13.05</v>
      </c>
      <c r="F401" s="14">
        <v>18.98</v>
      </c>
      <c r="G401" s="14">
        <v>53.32</v>
      </c>
      <c r="H401" s="14"/>
      <c r="I401" s="14"/>
      <c r="J401" s="14"/>
    </row>
    <row r="402" spans="1:10">
      <c r="A402" s="13" t="s">
        <v>185</v>
      </c>
      <c r="B402" s="14">
        <v>1.89</v>
      </c>
      <c r="C402" s="14">
        <v>6.93</v>
      </c>
      <c r="D402" s="14">
        <v>6.2</v>
      </c>
      <c r="E402" s="14">
        <v>3.74</v>
      </c>
      <c r="F402" s="14">
        <v>3</v>
      </c>
      <c r="G402" s="14">
        <v>3.4</v>
      </c>
      <c r="H402" s="14"/>
      <c r="I402" s="14"/>
      <c r="J402" s="14"/>
    </row>
    <row r="403" spans="1:10">
      <c r="A403" s="16" t="s">
        <v>302</v>
      </c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3" t="s">
        <v>183</v>
      </c>
      <c r="B404" s="20">
        <v>887.8</v>
      </c>
      <c r="C404" s="20">
        <v>458.89</v>
      </c>
      <c r="D404" s="20">
        <v>623.13</v>
      </c>
      <c r="E404" s="20">
        <v>798.86</v>
      </c>
      <c r="F404" s="20">
        <v>1035.52</v>
      </c>
      <c r="G404" s="20">
        <v>1521.28</v>
      </c>
      <c r="H404" s="20"/>
      <c r="I404" s="20"/>
      <c r="J404" s="20"/>
    </row>
    <row r="405" spans="1:10">
      <c r="A405" s="13" t="s">
        <v>184</v>
      </c>
      <c r="B405" s="14">
        <v>13.76</v>
      </c>
      <c r="C405" s="14">
        <v>12.85</v>
      </c>
      <c r="D405" s="14">
        <v>13.21</v>
      </c>
      <c r="E405" s="14">
        <v>16.7</v>
      </c>
      <c r="F405" s="14">
        <v>23.02</v>
      </c>
      <c r="G405" s="14">
        <v>55.04</v>
      </c>
      <c r="H405" s="14"/>
      <c r="I405" s="14"/>
      <c r="J405" s="14"/>
    </row>
    <row r="406" spans="1:10">
      <c r="A406" s="13" t="s">
        <v>185</v>
      </c>
      <c r="B406" s="14">
        <v>1.55</v>
      </c>
      <c r="C406" s="14">
        <v>2.8</v>
      </c>
      <c r="D406" s="14">
        <v>2.12</v>
      </c>
      <c r="E406" s="14">
        <v>2.09</v>
      </c>
      <c r="F406" s="14">
        <v>2.2200000000000002</v>
      </c>
      <c r="G406" s="14">
        <v>3.62</v>
      </c>
      <c r="H406" s="14"/>
      <c r="I406" s="14"/>
      <c r="J406" s="14"/>
    </row>
    <row r="407" spans="1:10">
      <c r="A407" s="16" t="s">
        <v>303</v>
      </c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>
      <c r="A408" s="13" t="s">
        <v>183</v>
      </c>
      <c r="B408" s="20">
        <v>420.04</v>
      </c>
      <c r="C408" s="20">
        <v>154.65</v>
      </c>
      <c r="D408" s="20">
        <v>250.74</v>
      </c>
      <c r="E408" s="20">
        <v>391.07</v>
      </c>
      <c r="F408" s="20">
        <v>507.36</v>
      </c>
      <c r="G408" s="20">
        <v>795.7</v>
      </c>
      <c r="H408" s="20"/>
      <c r="I408" s="20"/>
      <c r="J408" s="20"/>
    </row>
    <row r="409" spans="1:10">
      <c r="A409" s="13" t="s">
        <v>184</v>
      </c>
      <c r="B409" s="14">
        <v>11.34</v>
      </c>
      <c r="C409" s="14">
        <v>14.75</v>
      </c>
      <c r="D409" s="14">
        <v>16.05</v>
      </c>
      <c r="E409" s="14">
        <v>21.23</v>
      </c>
      <c r="F409" s="14">
        <v>19.68</v>
      </c>
      <c r="G409" s="14">
        <v>36.31</v>
      </c>
      <c r="H409" s="14"/>
      <c r="I409" s="14"/>
      <c r="J409" s="14"/>
    </row>
    <row r="410" spans="1:10">
      <c r="A410" s="13" t="s">
        <v>185</v>
      </c>
      <c r="B410" s="14">
        <v>2.7</v>
      </c>
      <c r="C410" s="14">
        <v>9.5399999999999991</v>
      </c>
      <c r="D410" s="14">
        <v>6.4</v>
      </c>
      <c r="E410" s="14">
        <v>5.43</v>
      </c>
      <c r="F410" s="14">
        <v>3.88</v>
      </c>
      <c r="G410" s="14">
        <v>4.5599999999999996</v>
      </c>
      <c r="H410" s="14"/>
      <c r="I410" s="14"/>
      <c r="J410" s="14"/>
    </row>
    <row r="411" spans="1:10">
      <c r="A411" s="13"/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1:10">
      <c r="A412" s="16" t="s">
        <v>304</v>
      </c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>
      <c r="A413" s="13" t="s">
        <v>183</v>
      </c>
      <c r="B413" s="20">
        <v>492.12</v>
      </c>
      <c r="C413" s="20">
        <v>132.4</v>
      </c>
      <c r="D413" s="20">
        <v>219.64</v>
      </c>
      <c r="E413" s="20">
        <v>273.61</v>
      </c>
      <c r="F413" s="20">
        <v>709.2</v>
      </c>
      <c r="G413" s="20">
        <v>1124.46</v>
      </c>
      <c r="H413" s="20"/>
      <c r="I413" s="20"/>
      <c r="J413" s="20"/>
    </row>
    <row r="414" spans="1:10">
      <c r="A414" s="13" t="s">
        <v>184</v>
      </c>
      <c r="B414" s="14">
        <v>49.08</v>
      </c>
      <c r="C414" s="14">
        <v>33.78</v>
      </c>
      <c r="D414" s="14">
        <v>60.6</v>
      </c>
      <c r="E414" s="14">
        <v>44.81</v>
      </c>
      <c r="F414" s="14">
        <v>86.44</v>
      </c>
      <c r="G414" s="14">
        <v>176.79</v>
      </c>
      <c r="H414" s="14"/>
      <c r="I414" s="14"/>
      <c r="J414" s="14"/>
    </row>
    <row r="415" spans="1:10">
      <c r="A415" s="13" t="s">
        <v>185</v>
      </c>
      <c r="B415" s="14">
        <v>9.9700000000000006</v>
      </c>
      <c r="C415" s="14">
        <v>25.52</v>
      </c>
      <c r="D415" s="14">
        <v>27.59</v>
      </c>
      <c r="E415" s="14">
        <v>16.38</v>
      </c>
      <c r="F415" s="14">
        <v>12.19</v>
      </c>
      <c r="G415" s="14">
        <v>15.72</v>
      </c>
      <c r="H415" s="14"/>
      <c r="I415" s="14"/>
      <c r="J415" s="14"/>
    </row>
    <row r="416" spans="1:10">
      <c r="A416" s="11" t="s">
        <v>305</v>
      </c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>
      <c r="A417" s="13" t="s">
        <v>183</v>
      </c>
      <c r="B417" s="20">
        <v>540.97</v>
      </c>
      <c r="C417" s="20">
        <v>252.62</v>
      </c>
      <c r="D417" s="20">
        <v>352.78</v>
      </c>
      <c r="E417" s="20">
        <v>472.33</v>
      </c>
      <c r="F417" s="20">
        <v>621.15</v>
      </c>
      <c r="G417" s="20">
        <v>1005.23</v>
      </c>
      <c r="H417" s="20"/>
      <c r="I417" s="20"/>
      <c r="J417" s="20"/>
    </row>
    <row r="418" spans="1:10">
      <c r="A418" s="13" t="s">
        <v>184</v>
      </c>
      <c r="B418" s="14">
        <v>6.95</v>
      </c>
      <c r="C418" s="14">
        <v>9.99</v>
      </c>
      <c r="D418" s="14">
        <v>14.71</v>
      </c>
      <c r="E418" s="14">
        <v>12.82</v>
      </c>
      <c r="F418" s="14">
        <v>15.4</v>
      </c>
      <c r="G418" s="14">
        <v>21.77</v>
      </c>
      <c r="H418" s="14"/>
      <c r="I418" s="14"/>
      <c r="J418" s="14"/>
    </row>
    <row r="419" spans="1:10">
      <c r="A419" s="13" t="s">
        <v>185</v>
      </c>
      <c r="B419" s="14">
        <v>1.28</v>
      </c>
      <c r="C419" s="14">
        <v>3.95</v>
      </c>
      <c r="D419" s="14">
        <v>4.17</v>
      </c>
      <c r="E419" s="14">
        <v>2.71</v>
      </c>
      <c r="F419" s="14">
        <v>2.48</v>
      </c>
      <c r="G419" s="14">
        <v>2.17</v>
      </c>
      <c r="H419" s="14"/>
      <c r="I419" s="14"/>
      <c r="J419" s="14"/>
    </row>
    <row r="420" spans="1:10">
      <c r="A420" s="11" t="s">
        <v>306</v>
      </c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>
      <c r="A421" s="13" t="s">
        <v>183</v>
      </c>
      <c r="B421" s="20">
        <v>126.46</v>
      </c>
      <c r="C421" s="20">
        <v>51.92</v>
      </c>
      <c r="D421" s="20">
        <v>85</v>
      </c>
      <c r="E421" s="20">
        <v>105.15</v>
      </c>
      <c r="F421" s="20">
        <v>143.13999999999999</v>
      </c>
      <c r="G421" s="20">
        <v>246.84</v>
      </c>
      <c r="H421" s="20"/>
      <c r="I421" s="20"/>
      <c r="J421" s="20"/>
    </row>
    <row r="422" spans="1:10">
      <c r="A422" s="13" t="s">
        <v>184</v>
      </c>
      <c r="B422" s="14">
        <v>2.09</v>
      </c>
      <c r="C422" s="14">
        <v>2.34</v>
      </c>
      <c r="D422" s="14">
        <v>3.26</v>
      </c>
      <c r="E422" s="14">
        <v>4.18</v>
      </c>
      <c r="F422" s="14">
        <v>4.3600000000000003</v>
      </c>
      <c r="G422" s="14">
        <v>8.58</v>
      </c>
      <c r="H422" s="14"/>
      <c r="I422" s="14"/>
      <c r="J422" s="14"/>
    </row>
    <row r="423" spans="1:10">
      <c r="A423" s="13" t="s">
        <v>185</v>
      </c>
      <c r="B423" s="14">
        <v>1.65</v>
      </c>
      <c r="C423" s="14">
        <v>4.51</v>
      </c>
      <c r="D423" s="14">
        <v>3.84</v>
      </c>
      <c r="E423" s="14">
        <v>3.97</v>
      </c>
      <c r="F423" s="14">
        <v>3.04</v>
      </c>
      <c r="G423" s="14">
        <v>3.48</v>
      </c>
      <c r="H423" s="14"/>
      <c r="I423" s="14"/>
      <c r="J423" s="14"/>
    </row>
    <row r="424" spans="1:10">
      <c r="A424" s="11" t="s">
        <v>307</v>
      </c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>
      <c r="A425" s="13" t="s">
        <v>183</v>
      </c>
      <c r="B425" s="20">
        <v>940.14</v>
      </c>
      <c r="C425" s="20">
        <v>530.29999999999995</v>
      </c>
      <c r="D425" s="20">
        <v>313.63</v>
      </c>
      <c r="E425" s="20">
        <v>439.2</v>
      </c>
      <c r="F425" s="20">
        <v>910.84</v>
      </c>
      <c r="G425" s="20">
        <v>2504.4299999999998</v>
      </c>
      <c r="H425" s="20"/>
      <c r="I425" s="20"/>
      <c r="J425" s="20"/>
    </row>
    <row r="426" spans="1:10">
      <c r="A426" s="13" t="s">
        <v>184</v>
      </c>
      <c r="B426" s="14">
        <v>38.75</v>
      </c>
      <c r="C426" s="14">
        <v>56.18</v>
      </c>
      <c r="D426" s="14">
        <v>38.630000000000003</v>
      </c>
      <c r="E426" s="14">
        <v>45.14</v>
      </c>
      <c r="F426" s="14">
        <v>74.069999999999993</v>
      </c>
      <c r="G426" s="14">
        <v>136.53</v>
      </c>
      <c r="H426" s="14"/>
      <c r="I426" s="14"/>
      <c r="J426" s="14"/>
    </row>
    <row r="427" spans="1:10">
      <c r="A427" s="13" t="s">
        <v>185</v>
      </c>
      <c r="B427" s="14">
        <v>4.12</v>
      </c>
      <c r="C427" s="14">
        <v>10.59</v>
      </c>
      <c r="D427" s="14">
        <v>12.32</v>
      </c>
      <c r="E427" s="14">
        <v>10.28</v>
      </c>
      <c r="F427" s="14">
        <v>8.1300000000000008</v>
      </c>
      <c r="G427" s="14">
        <v>5.45</v>
      </c>
      <c r="H427" s="14"/>
      <c r="I427" s="14"/>
      <c r="J427" s="14"/>
    </row>
    <row r="428" spans="1:10">
      <c r="A428" s="11" t="s">
        <v>308</v>
      </c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>
      <c r="A429" s="13" t="s">
        <v>183</v>
      </c>
      <c r="B429" s="20">
        <v>319.08</v>
      </c>
      <c r="C429" s="20">
        <v>259.68</v>
      </c>
      <c r="D429" s="20">
        <v>339.16</v>
      </c>
      <c r="E429" s="20">
        <v>377.3</v>
      </c>
      <c r="F429" s="20">
        <v>341.73</v>
      </c>
      <c r="G429" s="20">
        <v>277.51</v>
      </c>
      <c r="H429" s="20"/>
      <c r="I429" s="20"/>
      <c r="J429" s="20"/>
    </row>
    <row r="430" spans="1:10">
      <c r="A430" s="13" t="s">
        <v>184</v>
      </c>
      <c r="B430" s="14">
        <v>6.91</v>
      </c>
      <c r="C430" s="14">
        <v>7.61</v>
      </c>
      <c r="D430" s="14">
        <v>15.68</v>
      </c>
      <c r="E430" s="14">
        <v>19.100000000000001</v>
      </c>
      <c r="F430" s="14">
        <v>15.23</v>
      </c>
      <c r="G430" s="14">
        <v>13.17</v>
      </c>
      <c r="H430" s="14"/>
      <c r="I430" s="14"/>
      <c r="J430" s="14"/>
    </row>
    <row r="431" spans="1:10">
      <c r="A431" s="13" t="s">
        <v>185</v>
      </c>
      <c r="B431" s="14">
        <v>2.17</v>
      </c>
      <c r="C431" s="14">
        <v>2.93</v>
      </c>
      <c r="D431" s="14">
        <v>4.62</v>
      </c>
      <c r="E431" s="14">
        <v>5.0599999999999996</v>
      </c>
      <c r="F431" s="14">
        <v>4.46</v>
      </c>
      <c r="G431" s="14">
        <v>4.75</v>
      </c>
      <c r="H431" s="14"/>
      <c r="I431" s="14"/>
      <c r="J431" s="14"/>
    </row>
    <row r="432" spans="1:10">
      <c r="A432" s="11" t="s">
        <v>309</v>
      </c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>
      <c r="A433" s="13" t="s">
        <v>183</v>
      </c>
      <c r="B433" s="20">
        <v>808.05</v>
      </c>
      <c r="C433" s="20">
        <v>312.17</v>
      </c>
      <c r="D433" s="20">
        <v>485.31</v>
      </c>
      <c r="E433" s="20">
        <v>706.7</v>
      </c>
      <c r="F433" s="20">
        <v>1060.06</v>
      </c>
      <c r="G433" s="20">
        <v>1474.55</v>
      </c>
      <c r="H433" s="20"/>
      <c r="I433" s="20"/>
      <c r="J433" s="20"/>
    </row>
    <row r="434" spans="1:10">
      <c r="A434" s="13" t="s">
        <v>184</v>
      </c>
      <c r="B434" s="14">
        <v>26.07</v>
      </c>
      <c r="C434" s="14">
        <v>27.23</v>
      </c>
      <c r="D434" s="14">
        <v>38.130000000000003</v>
      </c>
      <c r="E434" s="14">
        <v>41.45</v>
      </c>
      <c r="F434" s="14">
        <v>70.849999999999994</v>
      </c>
      <c r="G434" s="14">
        <v>79.08</v>
      </c>
      <c r="H434" s="14"/>
      <c r="I434" s="14"/>
      <c r="J434" s="14"/>
    </row>
    <row r="435" spans="1:10">
      <c r="A435" s="13" t="s">
        <v>185</v>
      </c>
      <c r="B435" s="14">
        <v>3.23</v>
      </c>
      <c r="C435" s="14">
        <v>8.7200000000000006</v>
      </c>
      <c r="D435" s="14">
        <v>7.86</v>
      </c>
      <c r="E435" s="14">
        <v>5.86</v>
      </c>
      <c r="F435" s="14">
        <v>6.68</v>
      </c>
      <c r="G435" s="14">
        <v>5.36</v>
      </c>
      <c r="H435" s="14"/>
      <c r="I435" s="14"/>
      <c r="J435" s="14"/>
    </row>
    <row r="436" spans="1:10">
      <c r="A436" s="11" t="s">
        <v>310</v>
      </c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>
      <c r="A437" s="13" t="s">
        <v>183</v>
      </c>
      <c r="B437" s="20">
        <v>1663.29</v>
      </c>
      <c r="C437" s="20">
        <v>545.21</v>
      </c>
      <c r="D437" s="20">
        <v>1004.42</v>
      </c>
      <c r="E437" s="20">
        <v>1222.28</v>
      </c>
      <c r="F437" s="20">
        <v>1671.79</v>
      </c>
      <c r="G437" s="20">
        <v>3868.9</v>
      </c>
      <c r="H437" s="20"/>
      <c r="I437" s="20"/>
      <c r="J437" s="20"/>
    </row>
    <row r="438" spans="1:10">
      <c r="A438" s="13" t="s">
        <v>184</v>
      </c>
      <c r="B438" s="14">
        <v>43.19</v>
      </c>
      <c r="C438" s="14">
        <v>50.71</v>
      </c>
      <c r="D438" s="14">
        <v>66.08</v>
      </c>
      <c r="E438" s="14">
        <v>57.92</v>
      </c>
      <c r="F438" s="14">
        <v>58.41</v>
      </c>
      <c r="G438" s="14">
        <v>157.91</v>
      </c>
      <c r="H438" s="14"/>
      <c r="I438" s="14"/>
      <c r="J438" s="14"/>
    </row>
    <row r="439" spans="1:10">
      <c r="A439" s="13" t="s">
        <v>185</v>
      </c>
      <c r="B439" s="14">
        <v>2.6</v>
      </c>
      <c r="C439" s="14">
        <v>9.3000000000000007</v>
      </c>
      <c r="D439" s="14">
        <v>6.58</v>
      </c>
      <c r="E439" s="14">
        <v>4.74</v>
      </c>
      <c r="F439" s="14">
        <v>3.49</v>
      </c>
      <c r="G439" s="14">
        <v>4.08</v>
      </c>
      <c r="H439" s="14"/>
      <c r="I439" s="14"/>
      <c r="J439" s="14"/>
    </row>
    <row r="440" spans="1:10">
      <c r="A440" s="11" t="s">
        <v>311</v>
      </c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>
      <c r="A441" s="13" t="s">
        <v>183</v>
      </c>
      <c r="B441" s="20">
        <v>5203.91</v>
      </c>
      <c r="C441" s="20">
        <v>480.77</v>
      </c>
      <c r="D441" s="20">
        <v>1632.38</v>
      </c>
      <c r="E441" s="20">
        <v>3555.47</v>
      </c>
      <c r="F441" s="20">
        <v>6472.65</v>
      </c>
      <c r="G441" s="20">
        <v>13861.75</v>
      </c>
      <c r="H441" s="20"/>
      <c r="I441" s="20"/>
      <c r="J441" s="20"/>
    </row>
    <row r="442" spans="1:10">
      <c r="A442" s="13" t="s">
        <v>184</v>
      </c>
      <c r="B442" s="14">
        <v>58.77</v>
      </c>
      <c r="C442" s="14">
        <v>24.34</v>
      </c>
      <c r="D442" s="14">
        <v>23.29</v>
      </c>
      <c r="E442" s="14">
        <v>69.349999999999994</v>
      </c>
      <c r="F442" s="14">
        <v>82.43</v>
      </c>
      <c r="G442" s="14">
        <v>239.12</v>
      </c>
      <c r="H442" s="14"/>
      <c r="I442" s="14"/>
      <c r="J442" s="14"/>
    </row>
    <row r="443" spans="1:10">
      <c r="A443" s="13" t="s">
        <v>185</v>
      </c>
      <c r="B443" s="14">
        <v>1.1299999999999999</v>
      </c>
      <c r="C443" s="14">
        <v>5.0599999999999996</v>
      </c>
      <c r="D443" s="14">
        <v>1.43</v>
      </c>
      <c r="E443" s="14">
        <v>1.95</v>
      </c>
      <c r="F443" s="14">
        <v>1.27</v>
      </c>
      <c r="G443" s="14">
        <v>1.73</v>
      </c>
      <c r="H443" s="14"/>
      <c r="I443" s="14"/>
      <c r="J443" s="14"/>
    </row>
    <row r="444" spans="1:10">
      <c r="A444" s="16" t="s">
        <v>312</v>
      </c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>
      <c r="A445" s="13" t="s">
        <v>183</v>
      </c>
      <c r="B445" s="20">
        <v>381.07</v>
      </c>
      <c r="C445" s="20">
        <v>112.24</v>
      </c>
      <c r="D445" s="20">
        <v>169.86</v>
      </c>
      <c r="E445" s="20">
        <v>260.88</v>
      </c>
      <c r="F445" s="20">
        <v>404.01</v>
      </c>
      <c r="G445" s="20">
        <v>957.39</v>
      </c>
      <c r="H445" s="20"/>
      <c r="I445" s="20"/>
      <c r="J445" s="20"/>
    </row>
    <row r="446" spans="1:10">
      <c r="A446" s="13" t="s">
        <v>184</v>
      </c>
      <c r="B446" s="14">
        <v>16.940000000000001</v>
      </c>
      <c r="C446" s="14">
        <v>11.53</v>
      </c>
      <c r="D446" s="14">
        <v>8.1199999999999992</v>
      </c>
      <c r="E446" s="14">
        <v>13.26</v>
      </c>
      <c r="F446" s="14">
        <v>21.33</v>
      </c>
      <c r="G446" s="14">
        <v>81.86</v>
      </c>
      <c r="H446" s="14"/>
      <c r="I446" s="14"/>
      <c r="J446" s="14"/>
    </row>
    <row r="447" spans="1:10">
      <c r="A447" s="13" t="s">
        <v>185</v>
      </c>
      <c r="B447" s="14">
        <v>4.45</v>
      </c>
      <c r="C447" s="14">
        <v>10.27</v>
      </c>
      <c r="D447" s="14">
        <v>4.78</v>
      </c>
      <c r="E447" s="14">
        <v>5.08</v>
      </c>
      <c r="F447" s="14">
        <v>5.28</v>
      </c>
      <c r="G447" s="14">
        <v>8.5500000000000007</v>
      </c>
      <c r="H447" s="14"/>
      <c r="I447" s="14"/>
      <c r="J447" s="14"/>
    </row>
    <row r="448" spans="1:10">
      <c r="A448" s="16" t="s">
        <v>313</v>
      </c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>
      <c r="A449" s="13" t="s">
        <v>183</v>
      </c>
      <c r="B449" s="20">
        <v>4822.83</v>
      </c>
      <c r="C449" s="20">
        <v>368.53</v>
      </c>
      <c r="D449" s="20">
        <v>1462.52</v>
      </c>
      <c r="E449" s="20">
        <v>3294.6</v>
      </c>
      <c r="F449" s="20">
        <v>6068.64</v>
      </c>
      <c r="G449" s="20">
        <v>12904.37</v>
      </c>
      <c r="H449" s="20"/>
      <c r="I449" s="20"/>
      <c r="J449" s="20"/>
    </row>
    <row r="450" spans="1:10">
      <c r="A450" s="13" t="s">
        <v>184</v>
      </c>
      <c r="B450" s="14">
        <v>54.31</v>
      </c>
      <c r="C450" s="14">
        <v>17.579999999999998</v>
      </c>
      <c r="D450" s="14">
        <v>22.89</v>
      </c>
      <c r="E450" s="14">
        <v>68.34</v>
      </c>
      <c r="F450" s="14">
        <v>77.260000000000005</v>
      </c>
      <c r="G450" s="14">
        <v>208.1</v>
      </c>
      <c r="H450" s="14"/>
      <c r="I450" s="14"/>
      <c r="J450" s="14"/>
    </row>
    <row r="451" spans="1:10">
      <c r="A451" s="13" t="s">
        <v>185</v>
      </c>
      <c r="B451" s="14">
        <v>1.1299999999999999</v>
      </c>
      <c r="C451" s="14">
        <v>4.7699999999999996</v>
      </c>
      <c r="D451" s="14">
        <v>1.56</v>
      </c>
      <c r="E451" s="14">
        <v>2.0699999999999998</v>
      </c>
      <c r="F451" s="14">
        <v>1.27</v>
      </c>
      <c r="G451" s="14">
        <v>1.61</v>
      </c>
      <c r="H451" s="14"/>
      <c r="I451" s="14"/>
      <c r="J451" s="14"/>
    </row>
    <row r="452" spans="1:10">
      <c r="A452" s="19" t="s">
        <v>314</v>
      </c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>
      <c r="A453" s="6" t="s">
        <v>315</v>
      </c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>
      <c r="A454" s="6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>
      <c r="A455" s="11" t="s">
        <v>316</v>
      </c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>
      <c r="A456" s="13" t="s">
        <v>183</v>
      </c>
      <c r="B456" s="20">
        <v>58711.8</v>
      </c>
      <c r="C456" s="20">
        <v>9675.58</v>
      </c>
      <c r="D456" s="20">
        <v>25546.17</v>
      </c>
      <c r="E456" s="20">
        <v>42621.94</v>
      </c>
      <c r="F456" s="20">
        <v>67812.570000000007</v>
      </c>
      <c r="G456" s="20">
        <v>147736.79999999999</v>
      </c>
      <c r="H456" s="20"/>
      <c r="I456" s="20"/>
      <c r="J456" s="20"/>
    </row>
    <row r="457" spans="1:10">
      <c r="A457" s="13" t="s">
        <v>184</v>
      </c>
      <c r="B457" s="14">
        <v>700.22</v>
      </c>
      <c r="C457" s="14">
        <v>160.85</v>
      </c>
      <c r="D457" s="14">
        <v>151.30000000000001</v>
      </c>
      <c r="E457" s="14">
        <v>289.97000000000003</v>
      </c>
      <c r="F457" s="14">
        <v>582.74</v>
      </c>
      <c r="G457" s="14">
        <v>2761.7</v>
      </c>
      <c r="H457" s="14"/>
      <c r="I457" s="14"/>
      <c r="J457" s="14"/>
    </row>
    <row r="458" spans="1:10">
      <c r="A458" s="13" t="s">
        <v>185</v>
      </c>
      <c r="B458" s="14">
        <v>1.19</v>
      </c>
      <c r="C458" s="14">
        <v>1.66</v>
      </c>
      <c r="D458" s="14">
        <v>0.59</v>
      </c>
      <c r="E458" s="14">
        <v>0.68</v>
      </c>
      <c r="F458" s="14">
        <v>0.86</v>
      </c>
      <c r="G458" s="14">
        <v>1.87</v>
      </c>
      <c r="H458" s="14"/>
      <c r="I458" s="14"/>
      <c r="J458" s="14"/>
    </row>
    <row r="459" spans="1:10">
      <c r="A459" s="16" t="s">
        <v>317</v>
      </c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>
      <c r="A460" s="13" t="s">
        <v>183</v>
      </c>
      <c r="B460" s="20">
        <v>46291.28</v>
      </c>
      <c r="C460" s="20">
        <v>3699.15</v>
      </c>
      <c r="D460" s="20">
        <v>15560.02</v>
      </c>
      <c r="E460" s="20">
        <v>32930.15</v>
      </c>
      <c r="F460" s="20">
        <v>57076.92</v>
      </c>
      <c r="G460" s="20">
        <v>122045.44</v>
      </c>
      <c r="H460" s="20"/>
      <c r="I460" s="20"/>
      <c r="J460" s="20"/>
    </row>
    <row r="461" spans="1:10">
      <c r="A461" s="13" t="s">
        <v>184</v>
      </c>
      <c r="B461" s="14">
        <v>531.82000000000005</v>
      </c>
      <c r="C461" s="14">
        <v>133.88</v>
      </c>
      <c r="D461" s="14">
        <v>225.01</v>
      </c>
      <c r="E461" s="14">
        <v>322.26</v>
      </c>
      <c r="F461" s="14">
        <v>504.77</v>
      </c>
      <c r="G461" s="14">
        <v>2168.5</v>
      </c>
      <c r="H461" s="14"/>
      <c r="I461" s="14"/>
      <c r="J461" s="14"/>
    </row>
    <row r="462" spans="1:10">
      <c r="A462" s="13" t="s">
        <v>185</v>
      </c>
      <c r="B462" s="14">
        <v>1.1499999999999999</v>
      </c>
      <c r="C462" s="14">
        <v>3.62</v>
      </c>
      <c r="D462" s="14">
        <v>1.45</v>
      </c>
      <c r="E462" s="14">
        <v>0.98</v>
      </c>
      <c r="F462" s="14">
        <v>0.88</v>
      </c>
      <c r="G462" s="14">
        <v>1.78</v>
      </c>
      <c r="H462" s="14"/>
      <c r="I462" s="14"/>
      <c r="J462" s="14"/>
    </row>
    <row r="463" spans="1:10">
      <c r="A463" s="16" t="s">
        <v>318</v>
      </c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>
      <c r="A464" s="13" t="s">
        <v>183</v>
      </c>
      <c r="B464" s="20">
        <v>3772.08</v>
      </c>
      <c r="C464" s="20">
        <v>-399.08</v>
      </c>
      <c r="D464" s="20">
        <v>659.09</v>
      </c>
      <c r="E464" s="20">
        <v>1395.16</v>
      </c>
      <c r="F464" s="20">
        <v>3185.73</v>
      </c>
      <c r="G464" s="20">
        <v>14003.4</v>
      </c>
      <c r="H464" s="20"/>
      <c r="I464" s="20"/>
      <c r="J464" s="20"/>
    </row>
    <row r="465" spans="1:10">
      <c r="A465" s="13" t="s">
        <v>184</v>
      </c>
      <c r="B465" s="14">
        <v>397.6</v>
      </c>
      <c r="C465" s="14">
        <v>140.47</v>
      </c>
      <c r="D465" s="14">
        <v>102.66</v>
      </c>
      <c r="E465" s="14">
        <v>177.05</v>
      </c>
      <c r="F465" s="14">
        <v>419.87</v>
      </c>
      <c r="G465" s="14">
        <v>1558.6</v>
      </c>
      <c r="H465" s="14"/>
      <c r="I465" s="14"/>
      <c r="J465" s="14"/>
    </row>
    <row r="466" spans="1:10">
      <c r="A466" s="13" t="s">
        <v>185</v>
      </c>
      <c r="B466" s="14">
        <v>10.54</v>
      </c>
      <c r="C466" s="14">
        <v>-35.200000000000003</v>
      </c>
      <c r="D466" s="14">
        <v>15.58</v>
      </c>
      <c r="E466" s="14">
        <v>12.69</v>
      </c>
      <c r="F466" s="14">
        <v>13.18</v>
      </c>
      <c r="G466" s="14">
        <v>11.13</v>
      </c>
      <c r="H466" s="14"/>
      <c r="I466" s="14"/>
      <c r="J466" s="14"/>
    </row>
    <row r="467" spans="1:10">
      <c r="A467" s="13"/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1:10">
      <c r="A468" s="16" t="s">
        <v>319</v>
      </c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>
      <c r="A469" s="13" t="s">
        <v>183</v>
      </c>
      <c r="B469" s="20">
        <v>6147.36</v>
      </c>
      <c r="C469" s="20">
        <v>4679.51</v>
      </c>
      <c r="D469" s="20">
        <v>7602.07</v>
      </c>
      <c r="E469" s="20">
        <v>6574.77</v>
      </c>
      <c r="F469" s="20">
        <v>5674.87</v>
      </c>
      <c r="G469" s="20">
        <v>6204.27</v>
      </c>
      <c r="H469" s="20"/>
      <c r="I469" s="20"/>
      <c r="J469" s="20"/>
    </row>
    <row r="470" spans="1:10">
      <c r="A470" s="13" t="s">
        <v>184</v>
      </c>
      <c r="B470" s="14">
        <v>101.38</v>
      </c>
      <c r="C470" s="14">
        <v>104.32</v>
      </c>
      <c r="D470" s="14">
        <v>167.47</v>
      </c>
      <c r="E470" s="14">
        <v>217</v>
      </c>
      <c r="F470" s="14">
        <v>275.36</v>
      </c>
      <c r="G470" s="14">
        <v>379.81</v>
      </c>
      <c r="H470" s="14"/>
      <c r="I470" s="14"/>
      <c r="J470" s="14"/>
    </row>
    <row r="471" spans="1:10">
      <c r="A471" s="13" t="s">
        <v>185</v>
      </c>
      <c r="B471" s="14">
        <v>1.65</v>
      </c>
      <c r="C471" s="14">
        <v>2.23</v>
      </c>
      <c r="D471" s="14">
        <v>2.2000000000000002</v>
      </c>
      <c r="E471" s="14">
        <v>3.3</v>
      </c>
      <c r="F471" s="14">
        <v>4.8499999999999996</v>
      </c>
      <c r="G471" s="14">
        <v>6.12</v>
      </c>
      <c r="H471" s="14"/>
      <c r="I471" s="14"/>
      <c r="J471" s="14"/>
    </row>
    <row r="472" spans="1:10">
      <c r="A472" s="13"/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1:10">
      <c r="A473" s="16" t="s">
        <v>320</v>
      </c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>
      <c r="A474" s="13" t="s">
        <v>183</v>
      </c>
      <c r="B474" s="20">
        <v>1378.67</v>
      </c>
      <c r="C474" s="20">
        <v>172.16</v>
      </c>
      <c r="D474" s="20">
        <v>514.28</v>
      </c>
      <c r="E474" s="20">
        <v>704.51</v>
      </c>
      <c r="F474" s="20">
        <v>918.03</v>
      </c>
      <c r="G474" s="20">
        <v>4579.79</v>
      </c>
      <c r="H474" s="20"/>
      <c r="I474" s="20"/>
      <c r="J474" s="20"/>
    </row>
    <row r="475" spans="1:10">
      <c r="A475" s="13" t="s">
        <v>184</v>
      </c>
      <c r="B475" s="14">
        <v>145.41999999999999</v>
      </c>
      <c r="C475" s="14">
        <v>25.6</v>
      </c>
      <c r="D475" s="14">
        <v>56.98</v>
      </c>
      <c r="E475" s="14">
        <v>69.91</v>
      </c>
      <c r="F475" s="14">
        <v>108.43</v>
      </c>
      <c r="G475" s="14">
        <v>697.76</v>
      </c>
      <c r="H475" s="14"/>
      <c r="I475" s="14"/>
      <c r="J475" s="14"/>
    </row>
    <row r="476" spans="1:10">
      <c r="A476" s="13" t="s">
        <v>185</v>
      </c>
      <c r="B476" s="14">
        <v>10.55</v>
      </c>
      <c r="C476" s="14">
        <v>14.87</v>
      </c>
      <c r="D476" s="14">
        <v>11.08</v>
      </c>
      <c r="E476" s="14">
        <v>9.92</v>
      </c>
      <c r="F476" s="14">
        <v>11.81</v>
      </c>
      <c r="G476" s="14">
        <v>15.24</v>
      </c>
      <c r="H476" s="14"/>
      <c r="I476" s="14"/>
      <c r="J476" s="14"/>
    </row>
    <row r="477" spans="1:10">
      <c r="A477" s="13"/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1:10">
      <c r="A478" s="16" t="s">
        <v>321</v>
      </c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>
      <c r="A479" s="13" t="s">
        <v>183</v>
      </c>
      <c r="B479" s="20">
        <v>203.39</v>
      </c>
      <c r="C479" s="20">
        <v>100.85</v>
      </c>
      <c r="D479" s="20">
        <v>216.91</v>
      </c>
      <c r="E479" s="20">
        <v>287.87</v>
      </c>
      <c r="F479" s="20">
        <v>251.63</v>
      </c>
      <c r="G479" s="20">
        <v>159.62</v>
      </c>
      <c r="H479" s="20"/>
      <c r="I479" s="20"/>
      <c r="J479" s="20"/>
    </row>
    <row r="480" spans="1:10">
      <c r="A480" s="13" t="s">
        <v>184</v>
      </c>
      <c r="B480" s="14">
        <v>14.71</v>
      </c>
      <c r="C480" s="14">
        <v>15.32</v>
      </c>
      <c r="D480" s="14">
        <v>34.200000000000003</v>
      </c>
      <c r="E480" s="14">
        <v>43.33</v>
      </c>
      <c r="F480" s="14">
        <v>35.94</v>
      </c>
      <c r="G480" s="14">
        <v>26.12</v>
      </c>
      <c r="H480" s="14"/>
      <c r="I480" s="14"/>
      <c r="J480" s="14"/>
    </row>
    <row r="481" spans="1:10">
      <c r="A481" s="13" t="s">
        <v>185</v>
      </c>
      <c r="B481" s="14">
        <v>7.23</v>
      </c>
      <c r="C481" s="14">
        <v>15.19</v>
      </c>
      <c r="D481" s="14">
        <v>15.77</v>
      </c>
      <c r="E481" s="14">
        <v>15.05</v>
      </c>
      <c r="F481" s="14">
        <v>14.28</v>
      </c>
      <c r="G481" s="14">
        <v>16.37</v>
      </c>
      <c r="H481" s="14"/>
      <c r="I481" s="14"/>
      <c r="J481" s="14"/>
    </row>
    <row r="482" spans="1:10">
      <c r="A482" s="13"/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1:10">
      <c r="A483" s="16" t="s">
        <v>322</v>
      </c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>
      <c r="A484" s="13" t="s">
        <v>183</v>
      </c>
      <c r="B484" s="20">
        <v>343.22</v>
      </c>
      <c r="C484" s="20">
        <v>877.49</v>
      </c>
      <c r="D484" s="20">
        <v>460.66</v>
      </c>
      <c r="E484" s="20">
        <v>190</v>
      </c>
      <c r="F484" s="20">
        <v>108.11</v>
      </c>
      <c r="G484" s="20">
        <v>80.83</v>
      </c>
      <c r="H484" s="20"/>
      <c r="I484" s="20"/>
      <c r="J484" s="20"/>
    </row>
    <row r="485" spans="1:10">
      <c r="A485" s="13" t="s">
        <v>184</v>
      </c>
      <c r="B485" s="14">
        <v>13.49</v>
      </c>
      <c r="C485" s="14">
        <v>35.729999999999997</v>
      </c>
      <c r="D485" s="14">
        <v>33.24</v>
      </c>
      <c r="E485" s="14">
        <v>26.21</v>
      </c>
      <c r="F485" s="14">
        <v>16.5</v>
      </c>
      <c r="G485" s="14">
        <v>16.2</v>
      </c>
      <c r="H485" s="14"/>
      <c r="I485" s="14"/>
      <c r="J485" s="14"/>
    </row>
    <row r="486" spans="1:10">
      <c r="A486" s="13" t="s">
        <v>185</v>
      </c>
      <c r="B486" s="14">
        <v>3.93</v>
      </c>
      <c r="C486" s="14">
        <v>4.07</v>
      </c>
      <c r="D486" s="14">
        <v>7.21</v>
      </c>
      <c r="E486" s="14">
        <v>13.8</v>
      </c>
      <c r="F486" s="14">
        <v>15.26</v>
      </c>
      <c r="G486" s="14">
        <v>20.04</v>
      </c>
      <c r="H486" s="14"/>
      <c r="I486" s="14"/>
      <c r="J486" s="14"/>
    </row>
    <row r="487" spans="1:10">
      <c r="A487" s="16" t="s">
        <v>323</v>
      </c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>
      <c r="A488" s="13" t="s">
        <v>183</v>
      </c>
      <c r="B488" s="20">
        <v>381.54</v>
      </c>
      <c r="C488" s="20">
        <v>306.2</v>
      </c>
      <c r="D488" s="20">
        <v>363.06</v>
      </c>
      <c r="E488" s="20">
        <v>399.56</v>
      </c>
      <c r="F488" s="20">
        <v>454.21</v>
      </c>
      <c r="G488" s="20">
        <v>384.51</v>
      </c>
      <c r="H488" s="20"/>
      <c r="I488" s="20"/>
      <c r="J488" s="20"/>
    </row>
    <row r="489" spans="1:10">
      <c r="A489" s="13" t="s">
        <v>184</v>
      </c>
      <c r="B489" s="14">
        <v>24.46</v>
      </c>
      <c r="C489" s="14">
        <v>18.64</v>
      </c>
      <c r="D489" s="14">
        <v>35.04</v>
      </c>
      <c r="E489" s="14">
        <v>48.22</v>
      </c>
      <c r="F489" s="14">
        <v>74.03</v>
      </c>
      <c r="G489" s="14">
        <v>55.35</v>
      </c>
      <c r="H489" s="14"/>
      <c r="I489" s="14"/>
      <c r="J489" s="14"/>
    </row>
    <row r="490" spans="1:10">
      <c r="A490" s="13" t="s">
        <v>185</v>
      </c>
      <c r="B490" s="14">
        <v>6.41</v>
      </c>
      <c r="C490" s="14">
        <v>6.09</v>
      </c>
      <c r="D490" s="14">
        <v>9.65</v>
      </c>
      <c r="E490" s="14">
        <v>12.07</v>
      </c>
      <c r="F490" s="14">
        <v>16.3</v>
      </c>
      <c r="G490" s="14">
        <v>14.39</v>
      </c>
      <c r="H490" s="14"/>
      <c r="I490" s="14"/>
      <c r="J490" s="14"/>
    </row>
    <row r="491" spans="1:10">
      <c r="A491" s="16" t="s">
        <v>324</v>
      </c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>
      <c r="A492" s="13" t="s">
        <v>183</v>
      </c>
      <c r="B492" s="20">
        <v>194.26</v>
      </c>
      <c r="C492" s="20">
        <v>239.31</v>
      </c>
      <c r="D492" s="20">
        <v>170.07</v>
      </c>
      <c r="E492" s="20">
        <v>139.91</v>
      </c>
      <c r="F492" s="20">
        <v>143.05000000000001</v>
      </c>
      <c r="G492" s="20">
        <v>278.94</v>
      </c>
      <c r="H492" s="20"/>
      <c r="I492" s="20"/>
      <c r="J492" s="20"/>
    </row>
    <row r="493" spans="1:10">
      <c r="A493" s="13" t="s">
        <v>184</v>
      </c>
      <c r="B493" s="14">
        <v>18.649999999999999</v>
      </c>
      <c r="C493" s="14">
        <v>25.21</v>
      </c>
      <c r="D493" s="14">
        <v>22.79</v>
      </c>
      <c r="E493" s="14">
        <v>22.63</v>
      </c>
      <c r="F493" s="14">
        <v>32.159999999999997</v>
      </c>
      <c r="G493" s="14">
        <v>79.33</v>
      </c>
      <c r="H493" s="14"/>
      <c r="I493" s="14"/>
      <c r="J493" s="14"/>
    </row>
    <row r="494" spans="1:10">
      <c r="A494" s="13" t="s">
        <v>185</v>
      </c>
      <c r="B494" s="14">
        <v>9.6</v>
      </c>
      <c r="C494" s="14">
        <v>10.53</v>
      </c>
      <c r="D494" s="14">
        <v>13.4</v>
      </c>
      <c r="E494" s="14">
        <v>16.170000000000002</v>
      </c>
      <c r="F494" s="14">
        <v>22.48</v>
      </c>
      <c r="G494" s="14">
        <v>28.44</v>
      </c>
      <c r="H494" s="14"/>
      <c r="I494" s="14"/>
      <c r="J494" s="14"/>
    </row>
    <row r="495" spans="1:10">
      <c r="A495" s="11" t="s">
        <v>325</v>
      </c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>
      <c r="A496" s="13" t="s">
        <v>183</v>
      </c>
      <c r="B496" s="20">
        <v>2407.59</v>
      </c>
      <c r="C496" s="20">
        <v>-12.57</v>
      </c>
      <c r="D496" s="20">
        <v>345.82</v>
      </c>
      <c r="E496" s="20">
        <v>1065.05</v>
      </c>
      <c r="F496" s="20">
        <v>2537.6</v>
      </c>
      <c r="G496" s="20">
        <v>8092.5</v>
      </c>
      <c r="H496" s="20"/>
      <c r="I496" s="20"/>
      <c r="J496" s="20"/>
    </row>
    <row r="497" spans="1:10">
      <c r="A497" s="13" t="s">
        <v>184</v>
      </c>
      <c r="B497" s="14">
        <v>75.23</v>
      </c>
      <c r="C497" s="14">
        <v>25.64</v>
      </c>
      <c r="D497" s="14">
        <v>75.27</v>
      </c>
      <c r="E497" s="14">
        <v>60.95</v>
      </c>
      <c r="F497" s="14">
        <v>115.62</v>
      </c>
      <c r="G497" s="14">
        <v>331.87</v>
      </c>
      <c r="H497" s="14"/>
      <c r="I497" s="14"/>
      <c r="J497" s="14"/>
    </row>
    <row r="498" spans="1:10">
      <c r="A498" s="13" t="s">
        <v>185</v>
      </c>
      <c r="B498" s="14">
        <v>3.12</v>
      </c>
      <c r="C498" s="14">
        <v>-204</v>
      </c>
      <c r="D498" s="14">
        <v>21.76</v>
      </c>
      <c r="E498" s="14">
        <v>5.72</v>
      </c>
      <c r="F498" s="14">
        <v>4.5599999999999996</v>
      </c>
      <c r="G498" s="14">
        <v>4.0999999999999996</v>
      </c>
      <c r="H498" s="14"/>
      <c r="I498" s="14"/>
      <c r="J498" s="14"/>
    </row>
    <row r="499" spans="1:10">
      <c r="A499" s="16" t="s">
        <v>326</v>
      </c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>
      <c r="A500" s="13" t="s">
        <v>183</v>
      </c>
      <c r="B500" s="20">
        <v>1696.16</v>
      </c>
      <c r="C500" s="20">
        <v>-92.55</v>
      </c>
      <c r="D500" s="20">
        <v>113.77</v>
      </c>
      <c r="E500" s="20">
        <v>636.91</v>
      </c>
      <c r="F500" s="20">
        <v>1722.75</v>
      </c>
      <c r="G500" s="20">
        <v>6092.73</v>
      </c>
      <c r="H500" s="20"/>
      <c r="I500" s="20"/>
      <c r="J500" s="20"/>
    </row>
    <row r="501" spans="1:10">
      <c r="A501" s="13" t="s">
        <v>184</v>
      </c>
      <c r="B501" s="14">
        <v>60.58</v>
      </c>
      <c r="C501" s="14">
        <v>19.559999999999999</v>
      </c>
      <c r="D501" s="14">
        <v>60.17</v>
      </c>
      <c r="E501" s="14">
        <v>47.54</v>
      </c>
      <c r="F501" s="14">
        <v>86.99</v>
      </c>
      <c r="G501" s="14">
        <v>267.27</v>
      </c>
      <c r="H501" s="14"/>
      <c r="I501" s="14"/>
      <c r="J501" s="14"/>
    </row>
    <row r="502" spans="1:10">
      <c r="A502" s="13" t="s">
        <v>185</v>
      </c>
      <c r="B502" s="14">
        <v>3.57</v>
      </c>
      <c r="C502" s="14">
        <v>-21.13</v>
      </c>
      <c r="D502" s="14">
        <v>52.89</v>
      </c>
      <c r="E502" s="14">
        <v>7.46</v>
      </c>
      <c r="F502" s="14">
        <v>5.05</v>
      </c>
      <c r="G502" s="14">
        <v>4.3899999999999997</v>
      </c>
      <c r="H502" s="14"/>
      <c r="I502" s="14"/>
      <c r="J502" s="14"/>
    </row>
    <row r="503" spans="1:10">
      <c r="A503" s="16" t="s">
        <v>327</v>
      </c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>
      <c r="A504" s="13" t="s">
        <v>183</v>
      </c>
      <c r="B504" s="20">
        <v>534.33000000000004</v>
      </c>
      <c r="C504" s="20">
        <v>14.15</v>
      </c>
      <c r="D504" s="20">
        <v>125.41</v>
      </c>
      <c r="E504" s="20">
        <v>284.99</v>
      </c>
      <c r="F504" s="20">
        <v>605.63</v>
      </c>
      <c r="G504" s="20">
        <v>1639.49</v>
      </c>
      <c r="H504" s="20"/>
      <c r="I504" s="20"/>
      <c r="J504" s="20"/>
    </row>
    <row r="505" spans="1:10">
      <c r="A505" s="13" t="s">
        <v>184</v>
      </c>
      <c r="B505" s="14">
        <v>19.93</v>
      </c>
      <c r="C505" s="14">
        <v>3.96</v>
      </c>
      <c r="D505" s="14">
        <v>13.81</v>
      </c>
      <c r="E505" s="14">
        <v>18.11</v>
      </c>
      <c r="F505" s="14">
        <v>30.5</v>
      </c>
      <c r="G505" s="14">
        <v>82.07</v>
      </c>
      <c r="H505" s="14"/>
      <c r="I505" s="14"/>
      <c r="J505" s="14"/>
    </row>
    <row r="506" spans="1:10">
      <c r="A506" s="13" t="s">
        <v>185</v>
      </c>
      <c r="B506" s="14">
        <v>3.73</v>
      </c>
      <c r="C506" s="14">
        <v>27.97</v>
      </c>
      <c r="D506" s="14">
        <v>11.01</v>
      </c>
      <c r="E506" s="14">
        <v>6.35</v>
      </c>
      <c r="F506" s="14">
        <v>5.04</v>
      </c>
      <c r="G506" s="14">
        <v>5.01</v>
      </c>
      <c r="H506" s="14"/>
      <c r="I506" s="14"/>
      <c r="J506" s="14"/>
    </row>
    <row r="507" spans="1:10">
      <c r="A507" s="16" t="s">
        <v>328</v>
      </c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>
      <c r="A508" s="13" t="s">
        <v>183</v>
      </c>
      <c r="B508" s="20">
        <v>177.1</v>
      </c>
      <c r="C508" s="20">
        <v>65.84</v>
      </c>
      <c r="D508" s="20">
        <v>106.64</v>
      </c>
      <c r="E508" s="20">
        <v>143.13999999999999</v>
      </c>
      <c r="F508" s="20">
        <v>209.22</v>
      </c>
      <c r="G508" s="20">
        <v>360.27</v>
      </c>
      <c r="H508" s="20"/>
      <c r="I508" s="20"/>
      <c r="J508" s="20"/>
    </row>
    <row r="509" spans="1:10">
      <c r="A509" s="13" t="s">
        <v>184</v>
      </c>
      <c r="B509" s="14">
        <v>7.2</v>
      </c>
      <c r="C509" s="14">
        <v>10.15</v>
      </c>
      <c r="D509" s="14">
        <v>12.54</v>
      </c>
      <c r="E509" s="14">
        <v>9.8800000000000008</v>
      </c>
      <c r="F509" s="14">
        <v>19.05</v>
      </c>
      <c r="G509" s="14">
        <v>21.69</v>
      </c>
      <c r="H509" s="14"/>
      <c r="I509" s="14"/>
      <c r="J509" s="14"/>
    </row>
    <row r="510" spans="1:10">
      <c r="A510" s="13" t="s">
        <v>185</v>
      </c>
      <c r="B510" s="14">
        <v>4.0599999999999996</v>
      </c>
      <c r="C510" s="14">
        <v>15.42</v>
      </c>
      <c r="D510" s="14">
        <v>11.76</v>
      </c>
      <c r="E510" s="14">
        <v>6.9</v>
      </c>
      <c r="F510" s="14">
        <v>9.11</v>
      </c>
      <c r="G510" s="14">
        <v>6.02</v>
      </c>
      <c r="H510" s="14"/>
      <c r="I510" s="14"/>
      <c r="J510" s="14"/>
    </row>
    <row r="511" spans="1:10">
      <c r="A511" s="11" t="s">
        <v>329</v>
      </c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>
      <c r="A512" s="13" t="s">
        <v>183</v>
      </c>
      <c r="B512" s="20">
        <v>56304.22</v>
      </c>
      <c r="C512" s="20">
        <v>9688.15</v>
      </c>
      <c r="D512" s="20">
        <v>25200.35</v>
      </c>
      <c r="E512" s="20">
        <v>41556.9</v>
      </c>
      <c r="F512" s="20">
        <v>65274.97</v>
      </c>
      <c r="G512" s="20">
        <v>139644.29999999999</v>
      </c>
      <c r="H512" s="20"/>
      <c r="I512" s="20"/>
      <c r="J512" s="20"/>
    </row>
    <row r="513" spans="1:10">
      <c r="A513" s="13" t="s">
        <v>184</v>
      </c>
      <c r="B513" s="14">
        <v>689.57</v>
      </c>
      <c r="C513" s="14">
        <v>154.94999999999999</v>
      </c>
      <c r="D513" s="14">
        <v>168.11</v>
      </c>
      <c r="E513" s="14">
        <v>298.06</v>
      </c>
      <c r="F513" s="14">
        <v>594.66999999999996</v>
      </c>
      <c r="G513" s="14">
        <v>2727.3</v>
      </c>
      <c r="H513" s="14"/>
      <c r="I513" s="14"/>
      <c r="J513" s="14"/>
    </row>
    <row r="514" spans="1:10">
      <c r="A514" s="13" t="s">
        <v>185</v>
      </c>
      <c r="B514" s="14">
        <v>1.22</v>
      </c>
      <c r="C514" s="14">
        <v>1.6</v>
      </c>
      <c r="D514" s="14">
        <v>0.67</v>
      </c>
      <c r="E514" s="14">
        <v>0.72</v>
      </c>
      <c r="F514" s="14">
        <v>0.91</v>
      </c>
      <c r="G514" s="14">
        <v>1.95</v>
      </c>
      <c r="H514" s="14"/>
      <c r="I514" s="14"/>
      <c r="J514" s="14"/>
    </row>
    <row r="515" spans="1:10">
      <c r="A515" s="19" t="s">
        <v>314</v>
      </c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>
      <c r="A516" s="6" t="s">
        <v>330</v>
      </c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>
      <c r="A517" s="6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>
      <c r="A518" s="11" t="s">
        <v>331</v>
      </c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>
      <c r="A519" s="13" t="s">
        <v>183</v>
      </c>
      <c r="B519" s="20">
        <v>-9495.41</v>
      </c>
      <c r="C519" s="20">
        <v>-1316.38</v>
      </c>
      <c r="D519" s="20">
        <v>-3582.41</v>
      </c>
      <c r="E519" s="20">
        <v>-7774.65</v>
      </c>
      <c r="F519" s="20">
        <v>-15378.09</v>
      </c>
      <c r="G519" s="20">
        <v>-19398.87</v>
      </c>
      <c r="H519" s="20"/>
      <c r="I519" s="20"/>
      <c r="J519" s="20"/>
    </row>
    <row r="520" spans="1:10">
      <c r="A520" s="13" t="s">
        <v>184</v>
      </c>
      <c r="B520" s="14">
        <v>1200.9000000000001</v>
      </c>
      <c r="C520" s="14">
        <v>1403.9</v>
      </c>
      <c r="D520" s="14">
        <v>1204.0999999999999</v>
      </c>
      <c r="E520" s="14">
        <v>2758.6</v>
      </c>
      <c r="F520" s="14">
        <v>2960.7</v>
      </c>
      <c r="G520" s="14">
        <v>4421.1000000000004</v>
      </c>
      <c r="H520" s="14"/>
      <c r="I520" s="14"/>
      <c r="J520" s="14"/>
    </row>
    <row r="521" spans="1:10">
      <c r="A521" s="13" t="s">
        <v>185</v>
      </c>
      <c r="B521" s="14">
        <v>-12.65</v>
      </c>
      <c r="C521" s="14">
        <v>-106.6</v>
      </c>
      <c r="D521" s="14">
        <v>-33.61</v>
      </c>
      <c r="E521" s="14">
        <v>-35.479999999999997</v>
      </c>
      <c r="F521" s="14">
        <v>-19.25</v>
      </c>
      <c r="G521" s="14">
        <v>-22.79</v>
      </c>
      <c r="H521" s="14"/>
      <c r="I521" s="14"/>
      <c r="J521" s="14"/>
    </row>
    <row r="522" spans="1:10">
      <c r="A522" s="16" t="s">
        <v>332</v>
      </c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>
      <c r="A523" s="13" t="s">
        <v>183</v>
      </c>
      <c r="B523" s="20">
        <v>10661.45</v>
      </c>
      <c r="C523" s="20">
        <v>1205.43</v>
      </c>
      <c r="D523" s="20">
        <v>2947.12</v>
      </c>
      <c r="E523" s="20">
        <v>10069.459999999999</v>
      </c>
      <c r="F523" s="20">
        <v>12358.58</v>
      </c>
      <c r="G523" s="20">
        <v>26698.62</v>
      </c>
      <c r="H523" s="20"/>
      <c r="I523" s="20"/>
      <c r="J523" s="20"/>
    </row>
    <row r="524" spans="1:10">
      <c r="A524" s="13" t="s">
        <v>184</v>
      </c>
      <c r="B524" s="14">
        <v>953.71</v>
      </c>
      <c r="C524" s="14">
        <v>1287.4000000000001</v>
      </c>
      <c r="D524" s="14">
        <v>1302</v>
      </c>
      <c r="E524" s="14">
        <v>1749.8</v>
      </c>
      <c r="F524" s="14">
        <v>3218.1</v>
      </c>
      <c r="G524" s="14">
        <v>4035.5</v>
      </c>
      <c r="H524" s="14"/>
      <c r="I524" s="14"/>
      <c r="J524" s="14"/>
    </row>
    <row r="525" spans="1:10">
      <c r="A525" s="13" t="s">
        <v>185</v>
      </c>
      <c r="B525" s="14">
        <v>8.9499999999999993</v>
      </c>
      <c r="C525" s="14">
        <v>106.8</v>
      </c>
      <c r="D525" s="14">
        <v>44.18</v>
      </c>
      <c r="E525" s="14">
        <v>17.38</v>
      </c>
      <c r="F525" s="14">
        <v>26.04</v>
      </c>
      <c r="G525" s="14">
        <v>15.11</v>
      </c>
      <c r="H525" s="14"/>
      <c r="I525" s="14"/>
      <c r="J525" s="14"/>
    </row>
    <row r="526" spans="1:10">
      <c r="A526" s="16" t="s">
        <v>333</v>
      </c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>
      <c r="A527" s="13" t="s">
        <v>183</v>
      </c>
      <c r="B527" s="20">
        <v>20156.86</v>
      </c>
      <c r="C527" s="20">
        <v>2521.81</v>
      </c>
      <c r="D527" s="20">
        <v>6529.53</v>
      </c>
      <c r="E527" s="20">
        <v>17844.11</v>
      </c>
      <c r="F527" s="20">
        <v>27736.67</v>
      </c>
      <c r="G527" s="20">
        <v>46097.5</v>
      </c>
      <c r="H527" s="20"/>
      <c r="I527" s="20"/>
      <c r="J527" s="20"/>
    </row>
    <row r="528" spans="1:10">
      <c r="A528" s="13" t="s">
        <v>184</v>
      </c>
      <c r="B528" s="14">
        <v>879.03</v>
      </c>
      <c r="C528" s="14">
        <v>699.55</v>
      </c>
      <c r="D528" s="14">
        <v>1033.2</v>
      </c>
      <c r="E528" s="14">
        <v>2269.4</v>
      </c>
      <c r="F528" s="14">
        <v>2030.9</v>
      </c>
      <c r="G528" s="14">
        <v>2880.3</v>
      </c>
      <c r="H528" s="14"/>
      <c r="I528" s="14"/>
      <c r="J528" s="14"/>
    </row>
    <row r="529" spans="1:10">
      <c r="A529" s="13" t="s">
        <v>185</v>
      </c>
      <c r="B529" s="14">
        <v>4.3600000000000003</v>
      </c>
      <c r="C529" s="14">
        <v>27.74</v>
      </c>
      <c r="D529" s="14">
        <v>15.82</v>
      </c>
      <c r="E529" s="14">
        <v>12.72</v>
      </c>
      <c r="F529" s="14">
        <v>7.32</v>
      </c>
      <c r="G529" s="14">
        <v>6.25</v>
      </c>
      <c r="H529" s="14"/>
      <c r="I529" s="14"/>
      <c r="J529" s="14"/>
    </row>
    <row r="530" spans="1:10">
      <c r="A530" s="19" t="s">
        <v>314</v>
      </c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>
      <c r="A531" s="11" t="s">
        <v>334</v>
      </c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>
      <c r="A532" s="19" t="s">
        <v>314</v>
      </c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>
      <c r="A533" s="16" t="s">
        <v>335</v>
      </c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>
      <c r="A534" s="13" t="s">
        <v>183</v>
      </c>
      <c r="B534" s="20">
        <v>529.95000000000005</v>
      </c>
      <c r="C534" s="20">
        <v>223.33</v>
      </c>
      <c r="D534" s="20">
        <v>402.55</v>
      </c>
      <c r="E534" s="20">
        <v>331.12</v>
      </c>
      <c r="F534" s="20">
        <v>429.92</v>
      </c>
      <c r="G534" s="20">
        <v>1261.6600000000001</v>
      </c>
      <c r="H534" s="20"/>
      <c r="I534" s="20"/>
      <c r="J534" s="20"/>
    </row>
    <row r="535" spans="1:10">
      <c r="A535" s="13" t="s">
        <v>184</v>
      </c>
      <c r="B535" s="14">
        <v>73.52</v>
      </c>
      <c r="C535" s="14">
        <v>57.8</v>
      </c>
      <c r="D535" s="14">
        <v>119.95</v>
      </c>
      <c r="E535" s="14">
        <v>52.92</v>
      </c>
      <c r="F535" s="14">
        <v>78.41</v>
      </c>
      <c r="G535" s="14">
        <v>313.64</v>
      </c>
      <c r="H535" s="14"/>
      <c r="I535" s="14"/>
      <c r="J535" s="14"/>
    </row>
    <row r="536" spans="1:10">
      <c r="A536" s="13" t="s">
        <v>185</v>
      </c>
      <c r="B536" s="14">
        <v>13.87</v>
      </c>
      <c r="C536" s="14">
        <v>25.88</v>
      </c>
      <c r="D536" s="14">
        <v>29.8</v>
      </c>
      <c r="E536" s="14">
        <v>15.98</v>
      </c>
      <c r="F536" s="14">
        <v>18.239999999999998</v>
      </c>
      <c r="G536" s="14">
        <v>24.86</v>
      </c>
      <c r="H536" s="14"/>
      <c r="I536" s="14"/>
      <c r="J536" s="14"/>
    </row>
    <row r="537" spans="1:10">
      <c r="A537" s="16" t="s">
        <v>336</v>
      </c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>
      <c r="A538" s="13" t="s">
        <v>183</v>
      </c>
      <c r="B538" s="20">
        <v>-2091.9</v>
      </c>
      <c r="C538" s="20">
        <v>-388.5</v>
      </c>
      <c r="D538" s="20">
        <v>-650.91999999999996</v>
      </c>
      <c r="E538" s="20">
        <v>-1440.08</v>
      </c>
      <c r="F538" s="20">
        <v>-2468.1999999999998</v>
      </c>
      <c r="G538" s="20">
        <v>-5505.64</v>
      </c>
      <c r="H538" s="20"/>
      <c r="I538" s="20"/>
      <c r="J538" s="20"/>
    </row>
    <row r="539" spans="1:10">
      <c r="A539" s="13" t="s">
        <v>184</v>
      </c>
      <c r="B539" s="14">
        <v>46.39</v>
      </c>
      <c r="C539" s="14">
        <v>47.66</v>
      </c>
      <c r="D539" s="14">
        <v>46.37</v>
      </c>
      <c r="E539" s="14">
        <v>82.14</v>
      </c>
      <c r="F539" s="14">
        <v>85.33</v>
      </c>
      <c r="G539" s="14">
        <v>175.14</v>
      </c>
      <c r="H539" s="14"/>
      <c r="I539" s="14"/>
      <c r="J539" s="14"/>
    </row>
    <row r="540" spans="1:10">
      <c r="A540" s="13" t="s">
        <v>185</v>
      </c>
      <c r="B540" s="14">
        <v>-2.2200000000000002</v>
      </c>
      <c r="C540" s="14">
        <v>-12.27</v>
      </c>
      <c r="D540" s="14">
        <v>-7.12</v>
      </c>
      <c r="E540" s="14">
        <v>-5.7</v>
      </c>
      <c r="F540" s="14">
        <v>-3.46</v>
      </c>
      <c r="G540" s="14">
        <v>-3.18</v>
      </c>
      <c r="H540" s="14"/>
      <c r="I540" s="14"/>
      <c r="J540" s="14"/>
    </row>
    <row r="541" spans="1:10">
      <c r="A541" s="16" t="s">
        <v>337</v>
      </c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>
      <c r="A542" s="13" t="s">
        <v>183</v>
      </c>
      <c r="B542" s="20">
        <v>164800.25</v>
      </c>
      <c r="C542" s="20">
        <v>63817.33</v>
      </c>
      <c r="D542" s="20">
        <v>88452.96</v>
      </c>
      <c r="E542" s="20">
        <v>121124.97</v>
      </c>
      <c r="F542" s="20">
        <v>184186.4</v>
      </c>
      <c r="G542" s="20">
        <v>366051.22</v>
      </c>
      <c r="H542" s="20"/>
      <c r="I542" s="20"/>
      <c r="J542" s="20"/>
    </row>
    <row r="543" spans="1:10">
      <c r="A543" s="13" t="s">
        <v>184</v>
      </c>
      <c r="B543" s="14">
        <v>2005.6</v>
      </c>
      <c r="C543" s="14">
        <v>2036.3</v>
      </c>
      <c r="D543" s="14">
        <v>2875.9</v>
      </c>
      <c r="E543" s="14">
        <v>3621.3</v>
      </c>
      <c r="F543" s="14">
        <v>3125.7</v>
      </c>
      <c r="G543" s="14">
        <v>8832.1</v>
      </c>
      <c r="H543" s="14"/>
      <c r="I543" s="14"/>
      <c r="J543" s="14"/>
    </row>
    <row r="544" spans="1:10">
      <c r="A544" s="13" t="s">
        <v>185</v>
      </c>
      <c r="B544" s="14">
        <v>1.22</v>
      </c>
      <c r="C544" s="14">
        <v>3.19</v>
      </c>
      <c r="D544" s="14">
        <v>3.25</v>
      </c>
      <c r="E544" s="14">
        <v>2.99</v>
      </c>
      <c r="F544" s="14">
        <v>1.7</v>
      </c>
      <c r="G544" s="14">
        <v>2.41</v>
      </c>
      <c r="H544" s="14"/>
      <c r="I544" s="14"/>
      <c r="J544" s="14"/>
    </row>
    <row r="545" spans="1:10">
      <c r="A545" s="16" t="s">
        <v>338</v>
      </c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>
      <c r="A546" s="13" t="s">
        <v>183</v>
      </c>
      <c r="B546" s="20">
        <v>832.56</v>
      </c>
      <c r="C546" s="20">
        <v>363.03</v>
      </c>
      <c r="D546" s="20">
        <v>511.06</v>
      </c>
      <c r="E546" s="20">
        <v>679.29</v>
      </c>
      <c r="F546" s="20">
        <v>988.17</v>
      </c>
      <c r="G546" s="20">
        <v>1619.64</v>
      </c>
      <c r="H546" s="20"/>
      <c r="I546" s="20"/>
      <c r="J546" s="20"/>
    </row>
    <row r="547" spans="1:10">
      <c r="A547" s="13" t="s">
        <v>184</v>
      </c>
      <c r="B547" s="14">
        <v>4.59</v>
      </c>
      <c r="C547" s="14">
        <v>9.5</v>
      </c>
      <c r="D547" s="14">
        <v>9.64</v>
      </c>
      <c r="E547" s="14">
        <v>10.58</v>
      </c>
      <c r="F547" s="14">
        <v>13.18</v>
      </c>
      <c r="G547" s="14">
        <v>16.7</v>
      </c>
      <c r="H547" s="14"/>
      <c r="I547" s="14"/>
      <c r="J547" s="14"/>
    </row>
    <row r="548" spans="1:10">
      <c r="A548" s="13" t="s">
        <v>185</v>
      </c>
      <c r="B548" s="14">
        <v>0.55000000000000004</v>
      </c>
      <c r="C548" s="14">
        <v>2.62</v>
      </c>
      <c r="D548" s="14">
        <v>1.89</v>
      </c>
      <c r="E548" s="14">
        <v>1.56</v>
      </c>
      <c r="F548" s="14">
        <v>1.33</v>
      </c>
      <c r="G548" s="14">
        <v>1.03</v>
      </c>
      <c r="H548" s="14"/>
      <c r="I548" s="14"/>
      <c r="J548" s="14"/>
    </row>
    <row r="549" spans="1:10">
      <c r="A549" s="11" t="s">
        <v>339</v>
      </c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>
      <c r="A550" s="13" t="s">
        <v>183</v>
      </c>
      <c r="B550" s="20">
        <v>1091.29</v>
      </c>
      <c r="C550" s="20">
        <v>355.25</v>
      </c>
      <c r="D550" s="20">
        <v>613.62</v>
      </c>
      <c r="E550" s="20">
        <v>642.21</v>
      </c>
      <c r="F550" s="20">
        <v>1208.31</v>
      </c>
      <c r="G550" s="20">
        <v>2634.49</v>
      </c>
      <c r="H550" s="20"/>
      <c r="I550" s="20"/>
      <c r="J550" s="20"/>
    </row>
    <row r="551" spans="1:10">
      <c r="A551" s="13" t="s">
        <v>184</v>
      </c>
      <c r="B551" s="14">
        <v>48.43</v>
      </c>
      <c r="C551" s="14">
        <v>41.33</v>
      </c>
      <c r="D551" s="14">
        <v>95.62</v>
      </c>
      <c r="E551" s="14">
        <v>30.92</v>
      </c>
      <c r="F551" s="14">
        <v>95.68</v>
      </c>
      <c r="G551" s="14">
        <v>146.94</v>
      </c>
      <c r="H551" s="14"/>
      <c r="I551" s="14"/>
      <c r="J551" s="14"/>
    </row>
    <row r="552" spans="1:10">
      <c r="A552" s="13" t="s">
        <v>185</v>
      </c>
      <c r="B552" s="14">
        <v>4.4400000000000004</v>
      </c>
      <c r="C552" s="14">
        <v>11.63</v>
      </c>
      <c r="D552" s="14">
        <v>15.58</v>
      </c>
      <c r="E552" s="14">
        <v>4.8099999999999996</v>
      </c>
      <c r="F552" s="14">
        <v>7.92</v>
      </c>
      <c r="G552" s="14">
        <v>5.58</v>
      </c>
      <c r="H552" s="14"/>
      <c r="I552" s="14"/>
      <c r="J552" s="14"/>
    </row>
    <row r="553" spans="1:10">
      <c r="A553" s="16" t="s">
        <v>340</v>
      </c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>
      <c r="A554" s="13" t="s">
        <v>183</v>
      </c>
      <c r="B554" s="20">
        <v>111.46</v>
      </c>
      <c r="C554" s="20">
        <v>34.47</v>
      </c>
      <c r="D554" s="20">
        <v>43.72</v>
      </c>
      <c r="E554" s="20">
        <v>66.62</v>
      </c>
      <c r="F554" s="20">
        <v>101.47</v>
      </c>
      <c r="G554" s="20">
        <v>310.76</v>
      </c>
      <c r="H554" s="20"/>
      <c r="I554" s="20"/>
      <c r="J554" s="20"/>
    </row>
    <row r="555" spans="1:10">
      <c r="A555" s="13" t="s">
        <v>184</v>
      </c>
      <c r="B555" s="14">
        <v>9.59</v>
      </c>
      <c r="C555" s="14">
        <v>13.31</v>
      </c>
      <c r="D555" s="14">
        <v>7.61</v>
      </c>
      <c r="E555" s="14">
        <v>9.2899999999999991</v>
      </c>
      <c r="F555" s="14">
        <v>13.33</v>
      </c>
      <c r="G555" s="14">
        <v>42.05</v>
      </c>
      <c r="H555" s="14"/>
      <c r="I555" s="14"/>
      <c r="J555" s="14"/>
    </row>
    <row r="556" spans="1:10">
      <c r="A556" s="13" t="s">
        <v>185</v>
      </c>
      <c r="B556" s="14">
        <v>8.6</v>
      </c>
      <c r="C556" s="14">
        <v>38.619999999999997</v>
      </c>
      <c r="D556" s="14">
        <v>17.41</v>
      </c>
      <c r="E556" s="14">
        <v>13.94</v>
      </c>
      <c r="F556" s="14">
        <v>13.13</v>
      </c>
      <c r="G556" s="14">
        <v>13.53</v>
      </c>
      <c r="H556" s="14"/>
      <c r="I556" s="14"/>
      <c r="J556" s="14"/>
    </row>
    <row r="557" spans="1:10">
      <c r="A557" s="16" t="s">
        <v>341</v>
      </c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>
      <c r="A558" s="13" t="s">
        <v>183</v>
      </c>
      <c r="B558" s="20">
        <v>13.7</v>
      </c>
      <c r="C558" s="20">
        <v>4.7699999999999996</v>
      </c>
      <c r="D558" s="20">
        <v>9.14</v>
      </c>
      <c r="E558" s="20">
        <v>12.12</v>
      </c>
      <c r="F558" s="20">
        <v>22.26</v>
      </c>
      <c r="G558" s="20">
        <v>20.190000000000001</v>
      </c>
      <c r="H558" s="20"/>
      <c r="I558" s="20"/>
      <c r="J558" s="20"/>
    </row>
    <row r="559" spans="1:10">
      <c r="A559" s="13" t="s">
        <v>184</v>
      </c>
      <c r="B559" s="14">
        <v>2.34</v>
      </c>
      <c r="C559" s="14">
        <v>1.83</v>
      </c>
      <c r="D559" s="14">
        <v>2.67</v>
      </c>
      <c r="E559" s="14">
        <v>2.98</v>
      </c>
      <c r="F559" s="14">
        <v>10.210000000000001</v>
      </c>
      <c r="G559" s="14">
        <v>5.85</v>
      </c>
      <c r="H559" s="14"/>
      <c r="I559" s="14"/>
      <c r="J559" s="14"/>
    </row>
    <row r="560" spans="1:10">
      <c r="A560" s="13" t="s">
        <v>185</v>
      </c>
      <c r="B560" s="14">
        <v>17.05</v>
      </c>
      <c r="C560" s="14">
        <v>38.46</v>
      </c>
      <c r="D560" s="14">
        <v>29.24</v>
      </c>
      <c r="E560" s="14">
        <v>24.57</v>
      </c>
      <c r="F560" s="14">
        <v>45.86</v>
      </c>
      <c r="G560" s="14">
        <v>28.96</v>
      </c>
      <c r="H560" s="14"/>
      <c r="I560" s="14"/>
      <c r="J560" s="14"/>
    </row>
    <row r="561" spans="1:10">
      <c r="A561" s="16" t="s">
        <v>342</v>
      </c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>
      <c r="A562" s="13" t="s">
        <v>183</v>
      </c>
      <c r="B562" s="20">
        <v>232.61</v>
      </c>
      <c r="C562" s="20">
        <v>96.95</v>
      </c>
      <c r="D562" s="20">
        <v>207.65</v>
      </c>
      <c r="E562" s="20">
        <v>142.97999999999999</v>
      </c>
      <c r="F562" s="20">
        <v>245.38</v>
      </c>
      <c r="G562" s="20">
        <v>469.64</v>
      </c>
      <c r="H562" s="20"/>
      <c r="I562" s="20"/>
      <c r="J562" s="20"/>
    </row>
    <row r="563" spans="1:10">
      <c r="A563" s="13" t="s">
        <v>184</v>
      </c>
      <c r="B563" s="14">
        <v>21.24</v>
      </c>
      <c r="C563" s="14">
        <v>9.41</v>
      </c>
      <c r="D563" s="14">
        <v>71.95</v>
      </c>
      <c r="E563" s="14">
        <v>11.17</v>
      </c>
      <c r="F563" s="14">
        <v>27.58</v>
      </c>
      <c r="G563" s="14">
        <v>31.25</v>
      </c>
      <c r="H563" s="14"/>
      <c r="I563" s="14"/>
      <c r="J563" s="14"/>
    </row>
    <row r="564" spans="1:10">
      <c r="A564" s="13" t="s">
        <v>185</v>
      </c>
      <c r="B564" s="14">
        <v>9.1300000000000008</v>
      </c>
      <c r="C564" s="14">
        <v>9.7100000000000009</v>
      </c>
      <c r="D564" s="14">
        <v>34.65</v>
      </c>
      <c r="E564" s="14">
        <v>7.81</v>
      </c>
      <c r="F564" s="14">
        <v>11.24</v>
      </c>
      <c r="G564" s="14">
        <v>6.65</v>
      </c>
      <c r="H564" s="14"/>
      <c r="I564" s="14"/>
      <c r="J564" s="14"/>
    </row>
    <row r="565" spans="1:10">
      <c r="A565" s="18" t="s">
        <v>343</v>
      </c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>
      <c r="A566" s="13" t="s">
        <v>183</v>
      </c>
      <c r="B566" s="20">
        <v>31.45</v>
      </c>
      <c r="C566" s="20">
        <v>12.72</v>
      </c>
      <c r="D566" s="20">
        <v>30.54</v>
      </c>
      <c r="E566" s="20">
        <v>23.63</v>
      </c>
      <c r="F566" s="20">
        <v>36.85</v>
      </c>
      <c r="G566" s="20">
        <v>53.47</v>
      </c>
      <c r="H566" s="20"/>
      <c r="I566" s="20"/>
      <c r="J566" s="20"/>
    </row>
    <row r="567" spans="1:10">
      <c r="A567" s="13" t="s">
        <v>184</v>
      </c>
      <c r="B567" s="14">
        <v>2.2799999999999998</v>
      </c>
      <c r="C567" s="14">
        <v>3.72</v>
      </c>
      <c r="D567" s="14">
        <v>8.35</v>
      </c>
      <c r="E567" s="14">
        <v>3.8</v>
      </c>
      <c r="F567" s="14">
        <v>3.72</v>
      </c>
      <c r="G567" s="14">
        <v>6.13</v>
      </c>
      <c r="H567" s="14"/>
      <c r="I567" s="14"/>
      <c r="J567" s="14"/>
    </row>
    <row r="568" spans="1:10">
      <c r="A568" s="13" t="s">
        <v>185</v>
      </c>
      <c r="B568" s="14">
        <v>7.24</v>
      </c>
      <c r="C568" s="14">
        <v>29.26</v>
      </c>
      <c r="D568" s="14">
        <v>27.34</v>
      </c>
      <c r="E568" s="14">
        <v>16.09</v>
      </c>
      <c r="F568" s="14">
        <v>10.11</v>
      </c>
      <c r="G568" s="14">
        <v>11.47</v>
      </c>
      <c r="H568" s="14"/>
      <c r="I568" s="14"/>
      <c r="J568" s="14"/>
    </row>
    <row r="569" spans="1:10">
      <c r="A569" s="18" t="s">
        <v>267</v>
      </c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>
      <c r="A570" s="13" t="s">
        <v>183</v>
      </c>
      <c r="B570" s="20">
        <v>13.35</v>
      </c>
      <c r="C570" s="20">
        <v>3.58</v>
      </c>
      <c r="D570" s="20">
        <v>14.71</v>
      </c>
      <c r="E570" s="20">
        <v>14.56</v>
      </c>
      <c r="F570" s="20">
        <v>14.36</v>
      </c>
      <c r="G570" s="20">
        <v>19.53</v>
      </c>
      <c r="H570" s="20"/>
      <c r="I570" s="20"/>
      <c r="J570" s="20"/>
    </row>
    <row r="571" spans="1:10">
      <c r="A571" s="13" t="s">
        <v>184</v>
      </c>
      <c r="B571" s="14">
        <v>1.76</v>
      </c>
      <c r="C571" s="14">
        <v>1.06</v>
      </c>
      <c r="D571" s="14">
        <v>5.37</v>
      </c>
      <c r="E571" s="14">
        <v>3.24</v>
      </c>
      <c r="F571" s="14">
        <v>3.9</v>
      </c>
      <c r="G571" s="14">
        <v>3.43</v>
      </c>
      <c r="H571" s="14"/>
      <c r="I571" s="14"/>
      <c r="J571" s="14"/>
    </row>
    <row r="572" spans="1:10">
      <c r="A572" s="13" t="s">
        <v>185</v>
      </c>
      <c r="B572" s="14">
        <v>13.18</v>
      </c>
      <c r="C572" s="14">
        <v>29.65</v>
      </c>
      <c r="D572" s="14">
        <v>36.51</v>
      </c>
      <c r="E572" s="14">
        <v>22.25</v>
      </c>
      <c r="F572" s="14">
        <v>27.19</v>
      </c>
      <c r="G572" s="14">
        <v>17.59</v>
      </c>
      <c r="H572" s="14"/>
      <c r="I572" s="14"/>
      <c r="J572" s="14"/>
    </row>
    <row r="573" spans="1:10">
      <c r="A573" s="18" t="s">
        <v>344</v>
      </c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>
      <c r="A574" s="13" t="s">
        <v>183</v>
      </c>
      <c r="B574" s="20">
        <v>23.5</v>
      </c>
      <c r="C574" s="20">
        <v>10.84</v>
      </c>
      <c r="D574" s="20">
        <v>13.44</v>
      </c>
      <c r="E574" s="20">
        <v>15.59</v>
      </c>
      <c r="F574" s="20">
        <v>23.67</v>
      </c>
      <c r="G574" s="20">
        <v>53.93</v>
      </c>
      <c r="H574" s="20"/>
      <c r="I574" s="20"/>
      <c r="J574" s="20"/>
    </row>
    <row r="575" spans="1:10">
      <c r="A575" s="13" t="s">
        <v>184</v>
      </c>
      <c r="B575" s="14">
        <v>2.27</v>
      </c>
      <c r="C575" s="14">
        <v>2.97</v>
      </c>
      <c r="D575" s="14">
        <v>3.56</v>
      </c>
      <c r="E575" s="14">
        <v>2.99</v>
      </c>
      <c r="F575" s="14">
        <v>3.49</v>
      </c>
      <c r="G575" s="14">
        <v>9.89</v>
      </c>
      <c r="H575" s="14"/>
      <c r="I575" s="14"/>
      <c r="J575" s="14"/>
    </row>
    <row r="576" spans="1:10">
      <c r="A576" s="13" t="s">
        <v>185</v>
      </c>
      <c r="B576" s="14">
        <v>9.65</v>
      </c>
      <c r="C576" s="14">
        <v>27.38</v>
      </c>
      <c r="D576" s="14">
        <v>26.5</v>
      </c>
      <c r="E576" s="14">
        <v>19.190000000000001</v>
      </c>
      <c r="F576" s="14">
        <v>14.75</v>
      </c>
      <c r="G576" s="14">
        <v>18.350000000000001</v>
      </c>
      <c r="H576" s="14"/>
      <c r="I576" s="14"/>
      <c r="J576" s="14"/>
    </row>
    <row r="577" spans="1:10">
      <c r="A577" s="21" t="s">
        <v>345</v>
      </c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>
      <c r="A578" s="13" t="s">
        <v>183</v>
      </c>
      <c r="B578" s="20">
        <v>6.97</v>
      </c>
      <c r="C578" s="20">
        <v>2.2599999999999998</v>
      </c>
      <c r="D578" s="20">
        <v>4.84</v>
      </c>
      <c r="E578" s="20">
        <v>5.92</v>
      </c>
      <c r="F578" s="20">
        <v>5.53</v>
      </c>
      <c r="G578" s="20">
        <v>16.27</v>
      </c>
      <c r="H578" s="20"/>
      <c r="I578" s="20"/>
      <c r="J578" s="20"/>
    </row>
    <row r="579" spans="1:10">
      <c r="A579" s="13" t="s">
        <v>184</v>
      </c>
      <c r="B579" s="14">
        <v>1.75</v>
      </c>
      <c r="C579" s="14">
        <v>0.86</v>
      </c>
      <c r="D579" s="14">
        <v>1.99</v>
      </c>
      <c r="E579" s="14">
        <v>2.17</v>
      </c>
      <c r="F579" s="14">
        <v>1.37</v>
      </c>
      <c r="G579" s="14">
        <v>7.04</v>
      </c>
      <c r="H579" s="14"/>
      <c r="I579" s="14"/>
      <c r="J579" s="14"/>
    </row>
    <row r="580" spans="1:10">
      <c r="A580" s="13" t="s">
        <v>185</v>
      </c>
      <c r="B580" s="14">
        <v>25.09</v>
      </c>
      <c r="C580" s="14">
        <v>38.18</v>
      </c>
      <c r="D580" s="14">
        <v>41.14</v>
      </c>
      <c r="E580" s="14">
        <v>36.64</v>
      </c>
      <c r="F580" s="14">
        <v>24.76</v>
      </c>
      <c r="G580" s="14">
        <v>43.25</v>
      </c>
      <c r="H580" s="14"/>
      <c r="I580" s="14"/>
      <c r="J580" s="14"/>
    </row>
    <row r="581" spans="1:10">
      <c r="A581" s="21" t="s">
        <v>346</v>
      </c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>
      <c r="A582" s="13" t="s">
        <v>183</v>
      </c>
      <c r="B582" s="20">
        <v>16.53</v>
      </c>
      <c r="C582" s="20">
        <v>8.58</v>
      </c>
      <c r="D582" s="20">
        <v>8.6</v>
      </c>
      <c r="E582" s="20">
        <v>9.67</v>
      </c>
      <c r="F582" s="20">
        <v>18.14</v>
      </c>
      <c r="G582" s="20">
        <v>37.67</v>
      </c>
      <c r="H582" s="20"/>
      <c r="I582" s="20"/>
      <c r="J582" s="20"/>
    </row>
    <row r="583" spans="1:10">
      <c r="A583" s="13" t="s">
        <v>184</v>
      </c>
      <c r="B583" s="14">
        <v>1.76</v>
      </c>
      <c r="C583" s="14">
        <v>3.17</v>
      </c>
      <c r="D583" s="14">
        <v>2.99</v>
      </c>
      <c r="E583" s="14">
        <v>2.14</v>
      </c>
      <c r="F583" s="14">
        <v>3.06</v>
      </c>
      <c r="G583" s="14">
        <v>7.99</v>
      </c>
      <c r="H583" s="14"/>
      <c r="I583" s="14"/>
      <c r="J583" s="14"/>
    </row>
    <row r="584" spans="1:10">
      <c r="A584" s="13" t="s">
        <v>185</v>
      </c>
      <c r="B584" s="14">
        <v>10.66</v>
      </c>
      <c r="C584" s="14">
        <v>37</v>
      </c>
      <c r="D584" s="14">
        <v>34.74</v>
      </c>
      <c r="E584" s="14">
        <v>22.14</v>
      </c>
      <c r="F584" s="14">
        <v>16.899999999999999</v>
      </c>
      <c r="G584" s="14">
        <v>21.21</v>
      </c>
      <c r="H584" s="14"/>
      <c r="I584" s="14"/>
      <c r="J584" s="14"/>
    </row>
    <row r="585" spans="1:10">
      <c r="A585" s="18" t="s">
        <v>272</v>
      </c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>
      <c r="A586" s="13" t="s">
        <v>183</v>
      </c>
      <c r="B586" s="20">
        <v>65.95</v>
      </c>
      <c r="C586" s="20">
        <v>19.63</v>
      </c>
      <c r="D586" s="20">
        <v>104.51</v>
      </c>
      <c r="E586" s="20">
        <v>43.68</v>
      </c>
      <c r="F586" s="20">
        <v>73.77</v>
      </c>
      <c r="G586" s="20">
        <v>88.06</v>
      </c>
      <c r="H586" s="20"/>
      <c r="I586" s="20"/>
      <c r="J586" s="20"/>
    </row>
    <row r="587" spans="1:10">
      <c r="A587" s="13" t="s">
        <v>184</v>
      </c>
      <c r="B587" s="14">
        <v>14.41</v>
      </c>
      <c r="C587" s="14">
        <v>4.1100000000000003</v>
      </c>
      <c r="D587" s="14">
        <v>66.89</v>
      </c>
      <c r="E587" s="14">
        <v>5.45</v>
      </c>
      <c r="F587" s="14">
        <v>15.83</v>
      </c>
      <c r="G587" s="14">
        <v>8.67</v>
      </c>
      <c r="H587" s="14"/>
      <c r="I587" s="14"/>
      <c r="J587" s="14"/>
    </row>
    <row r="588" spans="1:10">
      <c r="A588" s="13" t="s">
        <v>185</v>
      </c>
      <c r="B588" s="14">
        <v>21.85</v>
      </c>
      <c r="C588" s="14">
        <v>20.94</v>
      </c>
      <c r="D588" s="14">
        <v>64</v>
      </c>
      <c r="E588" s="14">
        <v>12.47</v>
      </c>
      <c r="F588" s="14">
        <v>21.46</v>
      </c>
      <c r="G588" s="14">
        <v>9.85</v>
      </c>
      <c r="H588" s="14"/>
      <c r="I588" s="14"/>
      <c r="J588" s="14"/>
    </row>
    <row r="589" spans="1:10">
      <c r="A589" s="18" t="s">
        <v>347</v>
      </c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>
      <c r="A590" s="13" t="s">
        <v>183</v>
      </c>
      <c r="B590" s="20">
        <v>98.36</v>
      </c>
      <c r="C590" s="20">
        <v>50.18</v>
      </c>
      <c r="D590" s="20">
        <v>44.46</v>
      </c>
      <c r="E590" s="20">
        <v>45.52</v>
      </c>
      <c r="F590" s="20">
        <v>96.72</v>
      </c>
      <c r="G590" s="20">
        <v>254.65</v>
      </c>
      <c r="H590" s="20"/>
      <c r="I590" s="20"/>
      <c r="J590" s="20"/>
    </row>
    <row r="591" spans="1:10">
      <c r="A591" s="13" t="s">
        <v>184</v>
      </c>
      <c r="B591" s="14">
        <v>8.48</v>
      </c>
      <c r="C591" s="14">
        <v>7.47</v>
      </c>
      <c r="D591" s="14">
        <v>5.38</v>
      </c>
      <c r="E591" s="14">
        <v>6.52</v>
      </c>
      <c r="F591" s="14">
        <v>23.74</v>
      </c>
      <c r="G591" s="14">
        <v>28.82</v>
      </c>
      <c r="H591" s="14"/>
      <c r="I591" s="14"/>
      <c r="J591" s="14"/>
    </row>
    <row r="592" spans="1:10">
      <c r="A592" s="13" t="s">
        <v>185</v>
      </c>
      <c r="B592" s="14">
        <v>8.6199999999999992</v>
      </c>
      <c r="C592" s="14">
        <v>14.89</v>
      </c>
      <c r="D592" s="14">
        <v>12.1</v>
      </c>
      <c r="E592" s="14">
        <v>14.32</v>
      </c>
      <c r="F592" s="14">
        <v>24.55</v>
      </c>
      <c r="G592" s="14">
        <v>11.32</v>
      </c>
      <c r="H592" s="14"/>
      <c r="I592" s="14"/>
      <c r="J592" s="14"/>
    </row>
    <row r="593" spans="1:10">
      <c r="A593" s="16" t="s">
        <v>348</v>
      </c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>
      <c r="A594" s="13" t="s">
        <v>183</v>
      </c>
      <c r="B594" s="20">
        <v>204.63</v>
      </c>
      <c r="C594" s="20">
        <v>81.430000000000007</v>
      </c>
      <c r="D594" s="20">
        <v>146.41999999999999</v>
      </c>
      <c r="E594" s="20">
        <v>161.5</v>
      </c>
      <c r="F594" s="20">
        <v>259.83</v>
      </c>
      <c r="G594" s="20">
        <v>373.71</v>
      </c>
      <c r="H594" s="20"/>
      <c r="I594" s="20"/>
      <c r="J594" s="20"/>
    </row>
    <row r="595" spans="1:10">
      <c r="A595" s="13" t="s">
        <v>184</v>
      </c>
      <c r="B595" s="14">
        <v>9.41</v>
      </c>
      <c r="C595" s="14">
        <v>9.98</v>
      </c>
      <c r="D595" s="14">
        <v>18.059999999999999</v>
      </c>
      <c r="E595" s="14">
        <v>11.18</v>
      </c>
      <c r="F595" s="14">
        <v>25.07</v>
      </c>
      <c r="G595" s="14">
        <v>29.49</v>
      </c>
      <c r="H595" s="14"/>
      <c r="I595" s="14"/>
      <c r="J595" s="14"/>
    </row>
    <row r="596" spans="1:10">
      <c r="A596" s="13" t="s">
        <v>185</v>
      </c>
      <c r="B596" s="14">
        <v>4.5999999999999996</v>
      </c>
      <c r="C596" s="14">
        <v>12.26</v>
      </c>
      <c r="D596" s="14">
        <v>12.34</v>
      </c>
      <c r="E596" s="14">
        <v>6.92</v>
      </c>
      <c r="F596" s="14">
        <v>9.65</v>
      </c>
      <c r="G596" s="14">
        <v>7.89</v>
      </c>
      <c r="H596" s="14"/>
      <c r="I596" s="14"/>
      <c r="J596" s="14"/>
    </row>
    <row r="597" spans="1:10">
      <c r="A597" s="18" t="s">
        <v>349</v>
      </c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>
      <c r="A598" s="13" t="s">
        <v>183</v>
      </c>
      <c r="B598" s="20">
        <v>48.2</v>
      </c>
      <c r="C598" s="20">
        <v>20.59</v>
      </c>
      <c r="D598" s="20">
        <v>36.89</v>
      </c>
      <c r="E598" s="20">
        <v>41.9</v>
      </c>
      <c r="F598" s="20">
        <v>52.46</v>
      </c>
      <c r="G598" s="20">
        <v>89.12</v>
      </c>
      <c r="H598" s="20"/>
      <c r="I598" s="20"/>
      <c r="J598" s="20"/>
    </row>
    <row r="599" spans="1:10">
      <c r="A599" s="13" t="s">
        <v>184</v>
      </c>
      <c r="B599" s="14">
        <v>3.79</v>
      </c>
      <c r="C599" s="14">
        <v>4.87</v>
      </c>
      <c r="D599" s="14">
        <v>6.13</v>
      </c>
      <c r="E599" s="14">
        <v>5.57</v>
      </c>
      <c r="F599" s="14">
        <v>9.34</v>
      </c>
      <c r="G599" s="14">
        <v>12.72</v>
      </c>
      <c r="H599" s="14"/>
      <c r="I599" s="14"/>
      <c r="J599" s="14"/>
    </row>
    <row r="600" spans="1:10">
      <c r="A600" s="13" t="s">
        <v>185</v>
      </c>
      <c r="B600" s="14">
        <v>7.85</v>
      </c>
      <c r="C600" s="14">
        <v>23.66</v>
      </c>
      <c r="D600" s="14">
        <v>16.61</v>
      </c>
      <c r="E600" s="14">
        <v>13.29</v>
      </c>
      <c r="F600" s="14">
        <v>17.809999999999999</v>
      </c>
      <c r="G600" s="14">
        <v>14.27</v>
      </c>
      <c r="H600" s="14"/>
      <c r="I600" s="14"/>
      <c r="J600" s="14"/>
    </row>
    <row r="601" spans="1:10">
      <c r="A601" s="18" t="s">
        <v>350</v>
      </c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>
      <c r="A602" s="13" t="s">
        <v>183</v>
      </c>
      <c r="B602" s="20">
        <v>76.72</v>
      </c>
      <c r="C602" s="20">
        <v>25.15</v>
      </c>
      <c r="D602" s="20">
        <v>51.18</v>
      </c>
      <c r="E602" s="20">
        <v>58.34</v>
      </c>
      <c r="F602" s="20">
        <v>104.11</v>
      </c>
      <c r="G602" s="20">
        <v>144.71</v>
      </c>
      <c r="H602" s="20"/>
      <c r="I602" s="20"/>
      <c r="J602" s="20"/>
    </row>
    <row r="603" spans="1:10">
      <c r="A603" s="13" t="s">
        <v>184</v>
      </c>
      <c r="B603" s="14">
        <v>5.68</v>
      </c>
      <c r="C603" s="14">
        <v>3.8</v>
      </c>
      <c r="D603" s="14">
        <v>12.93</v>
      </c>
      <c r="E603" s="14">
        <v>7.26</v>
      </c>
      <c r="F603" s="14">
        <v>16.63</v>
      </c>
      <c r="G603" s="14">
        <v>16.41</v>
      </c>
      <c r="H603" s="14"/>
      <c r="I603" s="14"/>
      <c r="J603" s="14"/>
    </row>
    <row r="604" spans="1:10">
      <c r="A604" s="13" t="s">
        <v>185</v>
      </c>
      <c r="B604" s="14">
        <v>7.4</v>
      </c>
      <c r="C604" s="14">
        <v>15.09</v>
      </c>
      <c r="D604" s="14">
        <v>25.26</v>
      </c>
      <c r="E604" s="14">
        <v>12.44</v>
      </c>
      <c r="F604" s="14">
        <v>15.97</v>
      </c>
      <c r="G604" s="14">
        <v>11.34</v>
      </c>
      <c r="H604" s="14"/>
      <c r="I604" s="14"/>
      <c r="J604" s="14"/>
    </row>
    <row r="605" spans="1:10">
      <c r="A605" s="18" t="s">
        <v>351</v>
      </c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>
      <c r="A606" s="13" t="s">
        <v>183</v>
      </c>
      <c r="B606" s="20">
        <v>37.21</v>
      </c>
      <c r="C606" s="20">
        <v>14.93</v>
      </c>
      <c r="D606" s="20">
        <v>29.55</v>
      </c>
      <c r="E606" s="20">
        <v>32.58</v>
      </c>
      <c r="F606" s="20">
        <v>47.73</v>
      </c>
      <c r="G606" s="20">
        <v>61.22</v>
      </c>
      <c r="H606" s="20"/>
      <c r="I606" s="20"/>
      <c r="J606" s="20"/>
    </row>
    <row r="607" spans="1:10">
      <c r="A607" s="13" t="s">
        <v>184</v>
      </c>
      <c r="B607" s="14">
        <v>1.59</v>
      </c>
      <c r="C607" s="14">
        <v>2.04</v>
      </c>
      <c r="D607" s="14">
        <v>3.47</v>
      </c>
      <c r="E607" s="14">
        <v>2.98</v>
      </c>
      <c r="F607" s="14">
        <v>3.53</v>
      </c>
      <c r="G607" s="14">
        <v>4.97</v>
      </c>
      <c r="H607" s="14"/>
      <c r="I607" s="14"/>
      <c r="J607" s="14"/>
    </row>
    <row r="608" spans="1:10">
      <c r="A608" s="13" t="s">
        <v>185</v>
      </c>
      <c r="B608" s="14">
        <v>4.2699999999999996</v>
      </c>
      <c r="C608" s="14">
        <v>13.66</v>
      </c>
      <c r="D608" s="14">
        <v>11.75</v>
      </c>
      <c r="E608" s="14">
        <v>9.1300000000000008</v>
      </c>
      <c r="F608" s="14">
        <v>7.4</v>
      </c>
      <c r="G608" s="14">
        <v>8.11</v>
      </c>
      <c r="H608" s="14"/>
      <c r="I608" s="14"/>
      <c r="J608" s="14"/>
    </row>
    <row r="609" spans="1:10">
      <c r="A609" s="18" t="s">
        <v>352</v>
      </c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>
      <c r="A610" s="13" t="s">
        <v>183</v>
      </c>
      <c r="B610" s="20">
        <v>42.5</v>
      </c>
      <c r="C610" s="20">
        <v>20.76</v>
      </c>
      <c r="D610" s="20">
        <v>28.81</v>
      </c>
      <c r="E610" s="20">
        <v>28.67</v>
      </c>
      <c r="F610" s="20">
        <v>55.52</v>
      </c>
      <c r="G610" s="20">
        <v>78.66</v>
      </c>
      <c r="H610" s="20"/>
      <c r="I610" s="20"/>
      <c r="J610" s="20"/>
    </row>
    <row r="611" spans="1:10">
      <c r="A611" s="13" t="s">
        <v>184</v>
      </c>
      <c r="B611" s="14">
        <v>4.4400000000000004</v>
      </c>
      <c r="C611" s="14">
        <v>4.33</v>
      </c>
      <c r="D611" s="14">
        <v>5.6</v>
      </c>
      <c r="E611" s="14">
        <v>4.3099999999999996</v>
      </c>
      <c r="F611" s="14">
        <v>9.1</v>
      </c>
      <c r="G611" s="14">
        <v>18.13</v>
      </c>
      <c r="H611" s="14"/>
      <c r="I611" s="14"/>
      <c r="J611" s="14"/>
    </row>
    <row r="612" spans="1:10">
      <c r="A612" s="13" t="s">
        <v>185</v>
      </c>
      <c r="B612" s="14">
        <v>10.44</v>
      </c>
      <c r="C612" s="14">
        <v>20.86</v>
      </c>
      <c r="D612" s="14">
        <v>19.440000000000001</v>
      </c>
      <c r="E612" s="14">
        <v>15.02</v>
      </c>
      <c r="F612" s="14">
        <v>16.399999999999999</v>
      </c>
      <c r="G612" s="14">
        <v>23.05</v>
      </c>
      <c r="H612" s="14"/>
      <c r="I612" s="14"/>
      <c r="J612" s="14"/>
    </row>
    <row r="613" spans="1:10">
      <c r="A613" s="21" t="s">
        <v>353</v>
      </c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>
      <c r="A614" s="13" t="s">
        <v>183</v>
      </c>
      <c r="B614" s="20">
        <v>21.78</v>
      </c>
      <c r="C614" s="20">
        <v>7.21</v>
      </c>
      <c r="D614" s="20">
        <v>14.61</v>
      </c>
      <c r="E614" s="20">
        <v>14.85</v>
      </c>
      <c r="F614" s="20">
        <v>28.45</v>
      </c>
      <c r="G614" s="20">
        <v>43.72</v>
      </c>
      <c r="H614" s="20"/>
      <c r="I614" s="20"/>
      <c r="J614" s="20"/>
    </row>
    <row r="615" spans="1:10">
      <c r="A615" s="13" t="s">
        <v>184</v>
      </c>
      <c r="B615" s="14">
        <v>3.67</v>
      </c>
      <c r="C615" s="14">
        <v>1.29</v>
      </c>
      <c r="D615" s="14">
        <v>4.33</v>
      </c>
      <c r="E615" s="14">
        <v>2.41</v>
      </c>
      <c r="F615" s="14">
        <v>7.84</v>
      </c>
      <c r="G615" s="14">
        <v>16.239999999999998</v>
      </c>
      <c r="H615" s="14"/>
      <c r="I615" s="14"/>
      <c r="J615" s="14"/>
    </row>
    <row r="616" spans="1:10">
      <c r="A616" s="13" t="s">
        <v>185</v>
      </c>
      <c r="B616" s="14">
        <v>16.829999999999998</v>
      </c>
      <c r="C616" s="14">
        <v>17.850000000000001</v>
      </c>
      <c r="D616" s="14">
        <v>29.66</v>
      </c>
      <c r="E616" s="14">
        <v>16.2</v>
      </c>
      <c r="F616" s="14">
        <v>27.55</v>
      </c>
      <c r="G616" s="14">
        <v>37.15</v>
      </c>
      <c r="H616" s="14"/>
      <c r="I616" s="14"/>
      <c r="J616" s="14"/>
    </row>
    <row r="617" spans="1:10">
      <c r="A617" s="21" t="s">
        <v>354</v>
      </c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>
      <c r="A618" s="13" t="s">
        <v>183</v>
      </c>
      <c r="B618" s="20">
        <v>20.72</v>
      </c>
      <c r="C618" s="20">
        <v>13.56</v>
      </c>
      <c r="D618" s="20">
        <v>14.19</v>
      </c>
      <c r="E618" s="20">
        <v>13.82</v>
      </c>
      <c r="F618" s="20">
        <v>27.08</v>
      </c>
      <c r="G618" s="20">
        <v>34.93</v>
      </c>
      <c r="H618" s="20"/>
      <c r="I618" s="20"/>
      <c r="J618" s="20"/>
    </row>
    <row r="619" spans="1:10">
      <c r="A619" s="13" t="s">
        <v>184</v>
      </c>
      <c r="B619" s="14">
        <v>2.09</v>
      </c>
      <c r="C619" s="14">
        <v>4.04</v>
      </c>
      <c r="D619" s="14">
        <v>3.26</v>
      </c>
      <c r="E619" s="14">
        <v>3.5</v>
      </c>
      <c r="F619" s="14">
        <v>5.29</v>
      </c>
      <c r="G619" s="14">
        <v>6.13</v>
      </c>
      <c r="H619" s="14"/>
      <c r="I619" s="14"/>
      <c r="J619" s="14"/>
    </row>
    <row r="620" spans="1:10">
      <c r="A620" s="13" t="s">
        <v>185</v>
      </c>
      <c r="B620" s="14">
        <v>10.1</v>
      </c>
      <c r="C620" s="14">
        <v>29.83</v>
      </c>
      <c r="D620" s="14">
        <v>22.96</v>
      </c>
      <c r="E620" s="14">
        <v>25.34</v>
      </c>
      <c r="F620" s="14">
        <v>19.55</v>
      </c>
      <c r="G620" s="14">
        <v>17.559999999999999</v>
      </c>
      <c r="H620" s="14"/>
      <c r="I620" s="14"/>
      <c r="J620" s="14"/>
    </row>
    <row r="621" spans="1:10">
      <c r="A621" s="16" t="s">
        <v>355</v>
      </c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>
      <c r="A622" s="13" t="s">
        <v>183</v>
      </c>
      <c r="B622" s="20">
        <v>57.78</v>
      </c>
      <c r="C622" s="20">
        <v>10.78</v>
      </c>
      <c r="D622" s="20">
        <v>18.940000000000001</v>
      </c>
      <c r="E622" s="20">
        <v>43.28</v>
      </c>
      <c r="F622" s="20">
        <v>71.75</v>
      </c>
      <c r="G622" s="20">
        <v>143.97</v>
      </c>
      <c r="H622" s="20"/>
      <c r="I622" s="20"/>
      <c r="J622" s="20"/>
    </row>
    <row r="623" spans="1:10">
      <c r="A623" s="13" t="s">
        <v>184</v>
      </c>
      <c r="B623" s="14">
        <v>8.1</v>
      </c>
      <c r="C623" s="14">
        <v>7.61</v>
      </c>
      <c r="D623" s="14">
        <v>5.9</v>
      </c>
      <c r="E623" s="14">
        <v>11.27</v>
      </c>
      <c r="F623" s="14">
        <v>25.29</v>
      </c>
      <c r="G623" s="14">
        <v>29.79</v>
      </c>
      <c r="H623" s="14"/>
      <c r="I623" s="14"/>
      <c r="J623" s="14"/>
    </row>
    <row r="624" spans="1:10">
      <c r="A624" s="13" t="s">
        <v>185</v>
      </c>
      <c r="B624" s="14">
        <v>14.01</v>
      </c>
      <c r="C624" s="14">
        <v>70.55</v>
      </c>
      <c r="D624" s="14">
        <v>31.17</v>
      </c>
      <c r="E624" s="14">
        <v>26.04</v>
      </c>
      <c r="F624" s="14">
        <v>35.25</v>
      </c>
      <c r="G624" s="14">
        <v>20.69</v>
      </c>
      <c r="H624" s="14"/>
      <c r="I624" s="14"/>
      <c r="J624" s="14"/>
    </row>
    <row r="625" spans="1:10">
      <c r="A625" s="16" t="s">
        <v>356</v>
      </c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>
      <c r="A626" s="13" t="s">
        <v>183</v>
      </c>
      <c r="B626" s="20">
        <v>43.83</v>
      </c>
      <c r="C626" s="20">
        <v>38.64</v>
      </c>
      <c r="D626" s="20">
        <v>59.47</v>
      </c>
      <c r="E626" s="20">
        <v>25.8</v>
      </c>
      <c r="F626" s="20">
        <v>23.02</v>
      </c>
      <c r="G626" s="20">
        <v>72.19</v>
      </c>
      <c r="H626" s="20"/>
      <c r="I626" s="20"/>
      <c r="J626" s="20"/>
    </row>
    <row r="627" spans="1:10">
      <c r="A627" s="13" t="s">
        <v>184</v>
      </c>
      <c r="B627" s="14">
        <v>10.3</v>
      </c>
      <c r="C627" s="14">
        <v>21.33</v>
      </c>
      <c r="D627" s="14">
        <v>24.4</v>
      </c>
      <c r="E627" s="14">
        <v>6.29</v>
      </c>
      <c r="F627" s="14">
        <v>5.56</v>
      </c>
      <c r="G627" s="14">
        <v>22.78</v>
      </c>
      <c r="H627" s="14"/>
      <c r="I627" s="14"/>
      <c r="J627" s="14"/>
    </row>
    <row r="628" spans="1:10">
      <c r="A628" s="13" t="s">
        <v>185</v>
      </c>
      <c r="B628" s="14">
        <v>23.49</v>
      </c>
      <c r="C628" s="14">
        <v>55.2</v>
      </c>
      <c r="D628" s="14">
        <v>41.04</v>
      </c>
      <c r="E628" s="14">
        <v>24.36</v>
      </c>
      <c r="F628" s="14">
        <v>24.14</v>
      </c>
      <c r="G628" s="14">
        <v>31.56</v>
      </c>
      <c r="H628" s="14"/>
      <c r="I628" s="14"/>
      <c r="J628" s="14"/>
    </row>
    <row r="629" spans="1:10">
      <c r="A629" s="16" t="s">
        <v>357</v>
      </c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>
      <c r="A630" s="13" t="s">
        <v>183</v>
      </c>
      <c r="B630" s="20">
        <v>74</v>
      </c>
      <c r="C630" s="20">
        <v>23.8</v>
      </c>
      <c r="D630" s="20">
        <v>38.04</v>
      </c>
      <c r="E630" s="20">
        <v>60.7</v>
      </c>
      <c r="F630" s="20">
        <v>87.73</v>
      </c>
      <c r="G630" s="20">
        <v>159.59</v>
      </c>
      <c r="H630" s="20"/>
      <c r="I630" s="20"/>
      <c r="J630" s="20"/>
    </row>
    <row r="631" spans="1:10">
      <c r="A631" s="13" t="s">
        <v>184</v>
      </c>
      <c r="B631" s="14">
        <v>5.39</v>
      </c>
      <c r="C631" s="14">
        <v>3.37</v>
      </c>
      <c r="D631" s="14">
        <v>3.24</v>
      </c>
      <c r="E631" s="14">
        <v>7.82</v>
      </c>
      <c r="F631" s="14">
        <v>12.37</v>
      </c>
      <c r="G631" s="14">
        <v>23.72</v>
      </c>
      <c r="H631" s="14"/>
      <c r="I631" s="14"/>
      <c r="J631" s="14"/>
    </row>
    <row r="632" spans="1:10">
      <c r="A632" s="13" t="s">
        <v>185</v>
      </c>
      <c r="B632" s="14">
        <v>7.28</v>
      </c>
      <c r="C632" s="14">
        <v>14.18</v>
      </c>
      <c r="D632" s="14">
        <v>8.51</v>
      </c>
      <c r="E632" s="14">
        <v>12.89</v>
      </c>
      <c r="F632" s="14">
        <v>14.1</v>
      </c>
      <c r="G632" s="14">
        <v>14.86</v>
      </c>
      <c r="H632" s="14"/>
      <c r="I632" s="14"/>
      <c r="J632" s="14"/>
    </row>
    <row r="633" spans="1:10">
      <c r="A633" s="18" t="s">
        <v>358</v>
      </c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>
      <c r="A634" s="13" t="s">
        <v>183</v>
      </c>
      <c r="B634" s="20">
        <v>25.28</v>
      </c>
      <c r="C634" s="20">
        <v>8.59</v>
      </c>
      <c r="D634" s="20">
        <v>19.12</v>
      </c>
      <c r="E634" s="20">
        <v>24.37</v>
      </c>
      <c r="F634" s="20">
        <v>33.340000000000003</v>
      </c>
      <c r="G634" s="20">
        <v>40.93</v>
      </c>
      <c r="H634" s="20"/>
      <c r="I634" s="20"/>
      <c r="J634" s="20"/>
    </row>
    <row r="635" spans="1:10">
      <c r="A635" s="13" t="s">
        <v>184</v>
      </c>
      <c r="B635" s="14">
        <v>0.99</v>
      </c>
      <c r="C635" s="14">
        <v>1.03</v>
      </c>
      <c r="D635" s="14">
        <v>3.01</v>
      </c>
      <c r="E635" s="14">
        <v>2.76</v>
      </c>
      <c r="F635" s="14">
        <v>3.04</v>
      </c>
      <c r="G635" s="14">
        <v>3.4</v>
      </c>
      <c r="H635" s="14"/>
      <c r="I635" s="14"/>
      <c r="J635" s="14"/>
    </row>
    <row r="636" spans="1:10">
      <c r="A636" s="13" t="s">
        <v>185</v>
      </c>
      <c r="B636" s="14">
        <v>3.92</v>
      </c>
      <c r="C636" s="14">
        <v>11.93</v>
      </c>
      <c r="D636" s="14">
        <v>15.75</v>
      </c>
      <c r="E636" s="14">
        <v>11.32</v>
      </c>
      <c r="F636" s="14">
        <v>9.1199999999999992</v>
      </c>
      <c r="G636" s="14">
        <v>8.31</v>
      </c>
      <c r="H636" s="14"/>
      <c r="I636" s="14"/>
      <c r="J636" s="14"/>
    </row>
    <row r="637" spans="1:10">
      <c r="A637" s="18" t="s">
        <v>359</v>
      </c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>
      <c r="A638" s="13" t="s">
        <v>183</v>
      </c>
      <c r="B638" s="20">
        <v>48.72</v>
      </c>
      <c r="C638" s="20">
        <v>15.21</v>
      </c>
      <c r="D638" s="20">
        <v>18.91</v>
      </c>
      <c r="E638" s="20">
        <v>36.340000000000003</v>
      </c>
      <c r="F638" s="20">
        <v>54.39</v>
      </c>
      <c r="G638" s="20">
        <v>118.65</v>
      </c>
      <c r="H638" s="20"/>
      <c r="I638" s="20"/>
      <c r="J638" s="20"/>
    </row>
    <row r="639" spans="1:10">
      <c r="A639" s="13" t="s">
        <v>184</v>
      </c>
      <c r="B639" s="14">
        <v>5.17</v>
      </c>
      <c r="C639" s="14">
        <v>3.15</v>
      </c>
      <c r="D639" s="14">
        <v>2.4700000000000002</v>
      </c>
      <c r="E639" s="14">
        <v>6.4</v>
      </c>
      <c r="F639" s="14">
        <v>12.27</v>
      </c>
      <c r="G639" s="14">
        <v>22.34</v>
      </c>
      <c r="H639" s="14"/>
      <c r="I639" s="14"/>
      <c r="J639" s="14"/>
    </row>
    <row r="640" spans="1:10">
      <c r="A640" s="13" t="s">
        <v>185</v>
      </c>
      <c r="B640" s="14">
        <v>10.61</v>
      </c>
      <c r="C640" s="14">
        <v>20.72</v>
      </c>
      <c r="D640" s="14">
        <v>13.04</v>
      </c>
      <c r="E640" s="14">
        <v>17.600000000000001</v>
      </c>
      <c r="F640" s="14">
        <v>22.55</v>
      </c>
      <c r="G640" s="14">
        <v>18.829999999999998</v>
      </c>
      <c r="H640" s="14"/>
      <c r="I640" s="14"/>
      <c r="J640" s="14"/>
    </row>
    <row r="641" spans="1:10">
      <c r="A641" s="16" t="s">
        <v>360</v>
      </c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>
      <c r="A642" s="13" t="s">
        <v>183</v>
      </c>
      <c r="B642" s="20">
        <v>16.350000000000001</v>
      </c>
      <c r="C642" s="20">
        <v>4.95</v>
      </c>
      <c r="D642" s="20">
        <v>4.96</v>
      </c>
      <c r="E642" s="20">
        <v>13.27</v>
      </c>
      <c r="F642" s="20">
        <v>19.899999999999999</v>
      </c>
      <c r="G642" s="20">
        <v>38.65</v>
      </c>
      <c r="H642" s="20"/>
      <c r="I642" s="20"/>
      <c r="J642" s="20"/>
    </row>
    <row r="643" spans="1:10">
      <c r="A643" s="13" t="s">
        <v>184</v>
      </c>
      <c r="B643" s="14">
        <v>2.2999999999999998</v>
      </c>
      <c r="C643" s="14">
        <v>1.36</v>
      </c>
      <c r="D643" s="14">
        <v>1.2</v>
      </c>
      <c r="E643" s="14">
        <v>3.2</v>
      </c>
      <c r="F643" s="14">
        <v>5.62</v>
      </c>
      <c r="G643" s="14">
        <v>9.4499999999999993</v>
      </c>
      <c r="H643" s="14"/>
      <c r="I643" s="14"/>
      <c r="J643" s="14"/>
    </row>
    <row r="644" spans="1:10">
      <c r="A644" s="13" t="s">
        <v>185</v>
      </c>
      <c r="B644" s="14">
        <v>14.06</v>
      </c>
      <c r="C644" s="14">
        <v>27.44</v>
      </c>
      <c r="D644" s="14">
        <v>24.25</v>
      </c>
      <c r="E644" s="14">
        <v>24.1</v>
      </c>
      <c r="F644" s="14">
        <v>28.25</v>
      </c>
      <c r="G644" s="14">
        <v>24.46</v>
      </c>
      <c r="H644" s="14"/>
      <c r="I644" s="14"/>
      <c r="J644" s="14"/>
    </row>
    <row r="645" spans="1:10">
      <c r="A645" s="16" t="s">
        <v>361</v>
      </c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>
      <c r="A646" s="13" t="s">
        <v>183</v>
      </c>
      <c r="B646" s="20">
        <v>1.03</v>
      </c>
      <c r="C646" s="20">
        <v>0.4</v>
      </c>
      <c r="D646" s="20">
        <v>1.1200000000000001</v>
      </c>
      <c r="E646" s="20">
        <v>1.02</v>
      </c>
      <c r="F646" s="20">
        <v>1.55</v>
      </c>
      <c r="G646" s="20">
        <v>1.05</v>
      </c>
      <c r="H646" s="20"/>
      <c r="I646" s="20"/>
      <c r="J646" s="20"/>
    </row>
    <row r="647" spans="1:10">
      <c r="A647" s="13" t="s">
        <v>184</v>
      </c>
      <c r="B647" s="14">
        <v>0.12</v>
      </c>
      <c r="C647" s="14">
        <v>0.17</v>
      </c>
      <c r="D647" s="14">
        <v>0.24</v>
      </c>
      <c r="E647" s="14">
        <v>0.21</v>
      </c>
      <c r="F647" s="14">
        <v>0.32</v>
      </c>
      <c r="G647" s="14">
        <v>0.2</v>
      </c>
      <c r="H647" s="14"/>
      <c r="I647" s="14"/>
      <c r="J647" s="14"/>
    </row>
    <row r="648" spans="1:10">
      <c r="A648" s="13" t="s">
        <v>185</v>
      </c>
      <c r="B648" s="14">
        <v>11.68</v>
      </c>
      <c r="C648" s="14">
        <v>43.52</v>
      </c>
      <c r="D648" s="14">
        <v>21.54</v>
      </c>
      <c r="E648" s="14">
        <v>20.71</v>
      </c>
      <c r="F648" s="14">
        <v>20.88</v>
      </c>
      <c r="G648" s="14">
        <v>19.23</v>
      </c>
      <c r="H648" s="14"/>
      <c r="I648" s="14"/>
      <c r="J648" s="14"/>
    </row>
    <row r="649" spans="1:10">
      <c r="A649" s="16" t="s">
        <v>362</v>
      </c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>
      <c r="A650" s="13" t="s">
        <v>183</v>
      </c>
      <c r="B650" s="20">
        <v>247.43</v>
      </c>
      <c r="C650" s="20">
        <v>34.79</v>
      </c>
      <c r="D650" s="20">
        <v>25.77</v>
      </c>
      <c r="E650" s="20">
        <v>52.09</v>
      </c>
      <c r="F650" s="20">
        <v>280.48</v>
      </c>
      <c r="G650" s="20">
        <v>842.98</v>
      </c>
      <c r="H650" s="20"/>
      <c r="I650" s="20"/>
      <c r="J650" s="20"/>
    </row>
    <row r="651" spans="1:10">
      <c r="A651" s="13" t="s">
        <v>184</v>
      </c>
      <c r="B651" s="14">
        <v>23.21</v>
      </c>
      <c r="C651" s="14">
        <v>11.94</v>
      </c>
      <c r="D651" s="14">
        <v>6.31</v>
      </c>
      <c r="E651" s="14">
        <v>10.48</v>
      </c>
      <c r="F651" s="14">
        <v>52.4</v>
      </c>
      <c r="G651" s="14">
        <v>87.55</v>
      </c>
      <c r="H651" s="14"/>
      <c r="I651" s="14"/>
      <c r="J651" s="14"/>
    </row>
    <row r="652" spans="1:10">
      <c r="A652" s="13" t="s">
        <v>185</v>
      </c>
      <c r="B652" s="14">
        <v>9.3800000000000008</v>
      </c>
      <c r="C652" s="14">
        <v>34.32</v>
      </c>
      <c r="D652" s="14">
        <v>24.5</v>
      </c>
      <c r="E652" s="14">
        <v>20.11</v>
      </c>
      <c r="F652" s="14">
        <v>18.68</v>
      </c>
      <c r="G652" s="14">
        <v>10.39</v>
      </c>
      <c r="H652" s="14"/>
      <c r="I652" s="14"/>
      <c r="J652" s="14"/>
    </row>
    <row r="653" spans="1:10">
      <c r="A653" s="16" t="s">
        <v>363</v>
      </c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>
      <c r="A654" s="13" t="s">
        <v>183</v>
      </c>
      <c r="B654" s="20">
        <v>88.47</v>
      </c>
      <c r="C654" s="20">
        <v>24.26</v>
      </c>
      <c r="D654" s="20">
        <v>58.39</v>
      </c>
      <c r="E654" s="20">
        <v>62.81</v>
      </c>
      <c r="F654" s="20">
        <v>94.94</v>
      </c>
      <c r="G654" s="20">
        <v>201.77</v>
      </c>
      <c r="H654" s="20"/>
      <c r="I654" s="20"/>
      <c r="J654" s="20"/>
    </row>
    <row r="655" spans="1:10">
      <c r="A655" s="13" t="s">
        <v>184</v>
      </c>
      <c r="B655" s="14">
        <v>8.9600000000000009</v>
      </c>
      <c r="C655" s="14">
        <v>8.15</v>
      </c>
      <c r="D655" s="14">
        <v>18.59</v>
      </c>
      <c r="E655" s="14">
        <v>10.17</v>
      </c>
      <c r="F655" s="14">
        <v>15.67</v>
      </c>
      <c r="G655" s="14">
        <v>23.3</v>
      </c>
      <c r="H655" s="14"/>
      <c r="I655" s="14"/>
      <c r="J655" s="14"/>
    </row>
    <row r="656" spans="1:10">
      <c r="A656" s="13" t="s">
        <v>185</v>
      </c>
      <c r="B656" s="14">
        <v>10.130000000000001</v>
      </c>
      <c r="C656" s="14">
        <v>33.58</v>
      </c>
      <c r="D656" s="14">
        <v>31.84</v>
      </c>
      <c r="E656" s="14">
        <v>16.2</v>
      </c>
      <c r="F656" s="14">
        <v>16.510000000000002</v>
      </c>
      <c r="G656" s="14">
        <v>11.55</v>
      </c>
      <c r="H656" s="14"/>
      <c r="I656" s="14"/>
      <c r="J656" s="14"/>
    </row>
    <row r="658" spans="1:1">
      <c r="A658" s="19" t="s">
        <v>391</v>
      </c>
    </row>
    <row r="659" spans="1:1">
      <c r="A659" s="19" t="s">
        <v>392</v>
      </c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9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10">
      <c r="A1" s="3" t="s">
        <v>170</v>
      </c>
    </row>
    <row r="3" spans="1:10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10">
      <c r="A4" s="6" t="s">
        <v>178</v>
      </c>
      <c r="B4" s="7">
        <v>118843</v>
      </c>
      <c r="C4" s="7">
        <v>23738</v>
      </c>
      <c r="D4" s="7">
        <v>23773</v>
      </c>
      <c r="E4" s="7">
        <v>23765</v>
      </c>
      <c r="F4" s="7">
        <v>23770</v>
      </c>
      <c r="G4" s="7">
        <v>23796</v>
      </c>
      <c r="H4" s="7"/>
      <c r="I4" s="7"/>
      <c r="J4" s="7"/>
    </row>
    <row r="5" spans="1:10">
      <c r="A5" s="6" t="s">
        <v>179</v>
      </c>
      <c r="B5" s="7" t="s">
        <v>180</v>
      </c>
      <c r="C5" s="7" t="s">
        <v>180</v>
      </c>
      <c r="D5" s="8">
        <v>18370</v>
      </c>
      <c r="E5" s="8">
        <v>35095</v>
      </c>
      <c r="F5" s="8">
        <v>56222</v>
      </c>
      <c r="G5" s="8">
        <v>88774</v>
      </c>
      <c r="H5" s="7"/>
      <c r="I5" s="7"/>
      <c r="J5" s="7"/>
    </row>
    <row r="6" spans="1:10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6" t="s">
        <v>181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6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1" t="s">
        <v>182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3" t="s">
        <v>183</v>
      </c>
      <c r="B10" s="12">
        <v>60533</v>
      </c>
      <c r="C10" s="12">
        <v>9974</v>
      </c>
      <c r="D10" s="12">
        <v>26657</v>
      </c>
      <c r="E10" s="12">
        <v>44933</v>
      </c>
      <c r="F10" s="12">
        <v>70975</v>
      </c>
      <c r="G10" s="12">
        <v>149963</v>
      </c>
      <c r="H10" s="12"/>
      <c r="I10" s="12"/>
      <c r="J10" s="12"/>
    </row>
    <row r="11" spans="1:10">
      <c r="A11" s="13" t="s">
        <v>184</v>
      </c>
      <c r="B11" s="14">
        <v>717.51</v>
      </c>
      <c r="C11" s="14">
        <v>210.08</v>
      </c>
      <c r="D11" s="14">
        <v>154.38</v>
      </c>
      <c r="E11" s="14">
        <v>190.2</v>
      </c>
      <c r="F11" s="14">
        <v>268.97000000000003</v>
      </c>
      <c r="G11" s="14">
        <v>1955.6</v>
      </c>
      <c r="H11" s="14"/>
      <c r="I11" s="14"/>
      <c r="J11" s="14"/>
    </row>
    <row r="12" spans="1:10">
      <c r="A12" s="13" t="s">
        <v>185</v>
      </c>
      <c r="B12" s="14">
        <v>1.19</v>
      </c>
      <c r="C12" s="14">
        <v>2.11</v>
      </c>
      <c r="D12" s="14">
        <v>0.57999999999999996</v>
      </c>
      <c r="E12" s="14">
        <v>0.42</v>
      </c>
      <c r="F12" s="14">
        <v>0.38</v>
      </c>
      <c r="G12" s="14">
        <v>1.3</v>
      </c>
      <c r="H12" s="14"/>
      <c r="I12" s="14"/>
      <c r="J12" s="14"/>
    </row>
    <row r="13" spans="1:10">
      <c r="A13" s="11" t="s">
        <v>186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3" t="s">
        <v>183</v>
      </c>
      <c r="B14" s="12">
        <v>58101</v>
      </c>
      <c r="C14" s="12">
        <v>9969</v>
      </c>
      <c r="D14" s="12">
        <v>26346</v>
      </c>
      <c r="E14" s="12">
        <v>43799</v>
      </c>
      <c r="F14" s="12">
        <v>68497</v>
      </c>
      <c r="G14" s="12">
        <v>141738</v>
      </c>
      <c r="H14" s="12"/>
      <c r="I14" s="12"/>
      <c r="J14" s="12"/>
    </row>
    <row r="15" spans="1:10">
      <c r="A15" s="13" t="s">
        <v>184</v>
      </c>
      <c r="B15" s="14">
        <v>651</v>
      </c>
      <c r="C15" s="14">
        <v>224.92</v>
      </c>
      <c r="D15" s="14">
        <v>162.71</v>
      </c>
      <c r="E15" s="14">
        <v>201.54</v>
      </c>
      <c r="F15" s="14">
        <v>304.74</v>
      </c>
      <c r="G15" s="14">
        <v>1775.9</v>
      </c>
      <c r="H15" s="14"/>
      <c r="I15" s="14"/>
      <c r="J15" s="14"/>
    </row>
    <row r="16" spans="1:10">
      <c r="A16" s="13" t="s">
        <v>185</v>
      </c>
      <c r="B16" s="14">
        <v>1.1200000000000001</v>
      </c>
      <c r="C16" s="14">
        <v>2.2599999999999998</v>
      </c>
      <c r="D16" s="14">
        <v>0.62</v>
      </c>
      <c r="E16" s="14">
        <v>0.46</v>
      </c>
      <c r="F16" s="14">
        <v>0.44</v>
      </c>
      <c r="G16" s="14">
        <v>1.25</v>
      </c>
      <c r="H16" s="14"/>
      <c r="I16" s="14"/>
      <c r="J16" s="14"/>
    </row>
    <row r="17" spans="1:10">
      <c r="A17" s="11" t="s">
        <v>187</v>
      </c>
      <c r="B17" s="15">
        <v>48.7</v>
      </c>
      <c r="C17" s="15">
        <v>52.3</v>
      </c>
      <c r="D17" s="15">
        <v>50.9</v>
      </c>
      <c r="E17" s="15">
        <v>47.4</v>
      </c>
      <c r="F17" s="15">
        <v>46.1</v>
      </c>
      <c r="G17" s="15">
        <v>46.9</v>
      </c>
      <c r="H17" s="15"/>
      <c r="I17" s="15"/>
      <c r="J17" s="15"/>
    </row>
    <row r="18" spans="1:10">
      <c r="A18" s="11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1" t="s">
        <v>188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6" t="s">
        <v>189</v>
      </c>
      <c r="B21" s="15">
        <v>2.5</v>
      </c>
      <c r="C21" s="15">
        <v>1.7</v>
      </c>
      <c r="D21" s="15">
        <v>2.2000000000000002</v>
      </c>
      <c r="E21" s="15">
        <v>2.5</v>
      </c>
      <c r="F21" s="15">
        <v>2.8</v>
      </c>
      <c r="G21" s="15">
        <v>3.1</v>
      </c>
      <c r="H21" s="15"/>
      <c r="I21" s="15"/>
      <c r="J21" s="15"/>
    </row>
    <row r="22" spans="1:10">
      <c r="A22" s="16" t="s">
        <v>190</v>
      </c>
      <c r="B22" s="15">
        <v>0.6</v>
      </c>
      <c r="C22" s="15">
        <v>0.4</v>
      </c>
      <c r="D22" s="15">
        <v>0.5</v>
      </c>
      <c r="E22" s="15">
        <v>0.6</v>
      </c>
      <c r="F22" s="15">
        <v>0.7</v>
      </c>
      <c r="G22" s="15">
        <v>0.8</v>
      </c>
      <c r="H22" s="15"/>
      <c r="I22" s="15"/>
      <c r="J22" s="15"/>
    </row>
    <row r="23" spans="1:10">
      <c r="A23" s="16" t="s">
        <v>191</v>
      </c>
      <c r="B23" s="15">
        <v>0.3</v>
      </c>
      <c r="C23" s="15">
        <v>0.4</v>
      </c>
      <c r="D23" s="15">
        <v>0.4</v>
      </c>
      <c r="E23" s="15">
        <v>0.3</v>
      </c>
      <c r="F23" s="15">
        <v>0.2</v>
      </c>
      <c r="G23" s="15">
        <v>0.2</v>
      </c>
      <c r="H23" s="15"/>
      <c r="I23" s="15"/>
      <c r="J23" s="15"/>
    </row>
    <row r="24" spans="1:10">
      <c r="A24" s="16" t="s">
        <v>192</v>
      </c>
      <c r="B24" s="15">
        <v>1.3</v>
      </c>
      <c r="C24" s="15">
        <v>0.5</v>
      </c>
      <c r="D24" s="15">
        <v>1</v>
      </c>
      <c r="E24" s="15">
        <v>1.4</v>
      </c>
      <c r="F24" s="15">
        <v>1.8</v>
      </c>
      <c r="G24" s="15">
        <v>2.1</v>
      </c>
      <c r="H24" s="15"/>
      <c r="I24" s="15"/>
      <c r="J24" s="15"/>
    </row>
    <row r="25" spans="1:10">
      <c r="A25" s="16" t="s">
        <v>193</v>
      </c>
      <c r="B25" s="15">
        <v>1.9</v>
      </c>
      <c r="C25" s="15">
        <v>0.9</v>
      </c>
      <c r="D25" s="15">
        <v>1.5</v>
      </c>
      <c r="E25" s="15">
        <v>1.9</v>
      </c>
      <c r="F25" s="15">
        <v>2.5</v>
      </c>
      <c r="G25" s="15">
        <v>2.9</v>
      </c>
      <c r="H25" s="15"/>
      <c r="I25" s="15"/>
      <c r="J25" s="15"/>
    </row>
    <row r="26" spans="1:10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6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6" t="s">
        <v>194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6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1" t="s">
        <v>195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196</v>
      </c>
      <c r="B31" s="17">
        <v>46</v>
      </c>
      <c r="C31" s="17">
        <v>36</v>
      </c>
      <c r="D31" s="17">
        <v>42</v>
      </c>
      <c r="E31" s="17">
        <v>47</v>
      </c>
      <c r="F31" s="17">
        <v>51</v>
      </c>
      <c r="G31" s="17">
        <v>54</v>
      </c>
      <c r="H31" s="17"/>
      <c r="I31" s="17"/>
      <c r="J31" s="17"/>
    </row>
    <row r="32" spans="1:10">
      <c r="A32" s="16" t="s">
        <v>197</v>
      </c>
      <c r="B32" s="17">
        <v>54</v>
      </c>
      <c r="C32" s="17">
        <v>64</v>
      </c>
      <c r="D32" s="17">
        <v>58</v>
      </c>
      <c r="E32" s="17">
        <v>53</v>
      </c>
      <c r="F32" s="17">
        <v>49</v>
      </c>
      <c r="G32" s="17">
        <v>46</v>
      </c>
      <c r="H32" s="17"/>
      <c r="I32" s="17"/>
      <c r="J32" s="17"/>
    </row>
    <row r="33" spans="1:10">
      <c r="A33" s="16"/>
      <c r="B33" s="17"/>
      <c r="C33" s="17"/>
      <c r="D33" s="17"/>
      <c r="E33" s="17"/>
      <c r="F33" s="17"/>
      <c r="G33" s="17"/>
      <c r="H33" s="17"/>
      <c r="I33" s="17"/>
      <c r="J33" s="17"/>
    </row>
    <row r="34" spans="1:10">
      <c r="A34" s="11" t="s">
        <v>198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6" t="s">
        <v>199</v>
      </c>
      <c r="B35" s="17">
        <v>67</v>
      </c>
      <c r="C35" s="17">
        <v>42</v>
      </c>
      <c r="D35" s="17">
        <v>56</v>
      </c>
      <c r="E35" s="17">
        <v>67</v>
      </c>
      <c r="F35" s="17">
        <v>80</v>
      </c>
      <c r="G35" s="17">
        <v>91</v>
      </c>
      <c r="H35" s="17"/>
      <c r="I35" s="17"/>
      <c r="J35" s="17"/>
    </row>
    <row r="36" spans="1:10">
      <c r="A36" s="18" t="s">
        <v>200</v>
      </c>
      <c r="B36" s="17">
        <v>43</v>
      </c>
      <c r="C36" s="17">
        <v>13</v>
      </c>
      <c r="D36" s="17">
        <v>24</v>
      </c>
      <c r="E36" s="17">
        <v>42</v>
      </c>
      <c r="F36" s="17">
        <v>62</v>
      </c>
      <c r="G36" s="17">
        <v>75</v>
      </c>
      <c r="H36" s="17"/>
      <c r="I36" s="17"/>
      <c r="J36" s="17"/>
    </row>
    <row r="37" spans="1:10">
      <c r="A37" s="18" t="s">
        <v>201</v>
      </c>
      <c r="B37" s="17">
        <v>24</v>
      </c>
      <c r="C37" s="17">
        <v>30</v>
      </c>
      <c r="D37" s="17">
        <v>32</v>
      </c>
      <c r="E37" s="17">
        <v>25</v>
      </c>
      <c r="F37" s="17">
        <v>18</v>
      </c>
      <c r="G37" s="17">
        <v>17</v>
      </c>
      <c r="H37" s="17"/>
      <c r="I37" s="17"/>
      <c r="J37" s="17"/>
    </row>
    <row r="38" spans="1:10">
      <c r="A38" s="16" t="s">
        <v>202</v>
      </c>
      <c r="B38" s="17">
        <v>33</v>
      </c>
      <c r="C38" s="17">
        <v>58</v>
      </c>
      <c r="D38" s="17">
        <v>44</v>
      </c>
      <c r="E38" s="17">
        <v>33</v>
      </c>
      <c r="F38" s="17">
        <v>20</v>
      </c>
      <c r="G38" s="17">
        <v>9</v>
      </c>
      <c r="H38" s="17"/>
      <c r="I38" s="17"/>
      <c r="J38" s="17"/>
    </row>
    <row r="39" spans="1:10">
      <c r="A39" s="19"/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11" t="s">
        <v>203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16" t="s">
        <v>204</v>
      </c>
      <c r="B41" s="17">
        <v>12</v>
      </c>
      <c r="C41" s="17">
        <v>18</v>
      </c>
      <c r="D41" s="17">
        <v>14</v>
      </c>
      <c r="E41" s="17">
        <v>13</v>
      </c>
      <c r="F41" s="17">
        <v>9</v>
      </c>
      <c r="G41" s="17">
        <v>5</v>
      </c>
      <c r="H41" s="17"/>
      <c r="I41" s="17"/>
      <c r="J41" s="17"/>
    </row>
    <row r="42" spans="1:10">
      <c r="A42" s="16" t="s">
        <v>205</v>
      </c>
      <c r="B42" s="17">
        <v>88</v>
      </c>
      <c r="C42" s="17">
        <v>82</v>
      </c>
      <c r="D42" s="17">
        <v>86</v>
      </c>
      <c r="E42" s="17">
        <v>87</v>
      </c>
      <c r="F42" s="17">
        <v>91</v>
      </c>
      <c r="G42" s="17">
        <v>95</v>
      </c>
      <c r="H42" s="17"/>
      <c r="I42" s="17"/>
      <c r="J42" s="17"/>
    </row>
    <row r="43" spans="1:10">
      <c r="A43" s="19"/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11" t="s">
        <v>206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16" t="s">
        <v>207</v>
      </c>
      <c r="B45" s="17">
        <v>11</v>
      </c>
      <c r="C45" s="17">
        <v>13</v>
      </c>
      <c r="D45" s="17">
        <v>14</v>
      </c>
      <c r="E45" s="17">
        <v>12</v>
      </c>
      <c r="F45" s="17">
        <v>10</v>
      </c>
      <c r="G45" s="17">
        <v>7</v>
      </c>
      <c r="H45" s="17"/>
      <c r="I45" s="17"/>
      <c r="J45" s="17"/>
    </row>
    <row r="46" spans="1:10">
      <c r="A46" s="16" t="s">
        <v>208</v>
      </c>
      <c r="B46" s="17">
        <v>89</v>
      </c>
      <c r="C46" s="17">
        <v>87</v>
      </c>
      <c r="D46" s="17">
        <v>86</v>
      </c>
      <c r="E46" s="17">
        <v>88</v>
      </c>
      <c r="F46" s="17">
        <v>90</v>
      </c>
      <c r="G46" s="17">
        <v>93</v>
      </c>
      <c r="H46" s="17"/>
      <c r="I46" s="17"/>
      <c r="J46" s="17"/>
    </row>
    <row r="47" spans="1:10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1" t="s">
        <v>209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6" t="s">
        <v>210</v>
      </c>
      <c r="B49" s="17">
        <v>5</v>
      </c>
      <c r="C49" s="17">
        <v>12</v>
      </c>
      <c r="D49" s="17">
        <v>7</v>
      </c>
      <c r="E49" s="17">
        <v>3</v>
      </c>
      <c r="F49" s="17">
        <v>2</v>
      </c>
      <c r="G49" s="17">
        <v>1</v>
      </c>
      <c r="H49" s="17"/>
      <c r="I49" s="17"/>
      <c r="J49" s="17"/>
    </row>
    <row r="50" spans="1:10">
      <c r="A50" s="16" t="s">
        <v>211</v>
      </c>
      <c r="B50" s="17">
        <v>36</v>
      </c>
      <c r="C50" s="17">
        <v>47</v>
      </c>
      <c r="D50" s="17">
        <v>47</v>
      </c>
      <c r="E50" s="17">
        <v>38</v>
      </c>
      <c r="F50" s="17">
        <v>30</v>
      </c>
      <c r="G50" s="17">
        <v>17</v>
      </c>
      <c r="H50" s="17"/>
      <c r="I50" s="17"/>
      <c r="J50" s="17"/>
    </row>
    <row r="51" spans="1:10">
      <c r="A51" s="16" t="s">
        <v>212</v>
      </c>
      <c r="B51" s="17">
        <v>59</v>
      </c>
      <c r="C51" s="17">
        <v>40</v>
      </c>
      <c r="D51" s="17">
        <v>46</v>
      </c>
      <c r="E51" s="17">
        <v>58</v>
      </c>
      <c r="F51" s="17">
        <v>68</v>
      </c>
      <c r="G51" s="17">
        <v>83</v>
      </c>
      <c r="H51" s="17"/>
      <c r="I51" s="17"/>
      <c r="J51" s="17"/>
    </row>
    <row r="52" spans="1:10">
      <c r="A52" s="16" t="s">
        <v>213</v>
      </c>
      <c r="B52" s="17" t="s">
        <v>214</v>
      </c>
      <c r="C52" s="17">
        <v>1</v>
      </c>
      <c r="D52" s="17" t="s">
        <v>214</v>
      </c>
      <c r="E52" s="17" t="s">
        <v>214</v>
      </c>
      <c r="F52" s="17" t="s">
        <v>214</v>
      </c>
      <c r="G52" s="17" t="s">
        <v>214</v>
      </c>
      <c r="H52" s="17"/>
      <c r="I52" s="17"/>
      <c r="J52" s="17"/>
    </row>
    <row r="53" spans="1:10">
      <c r="A53" s="16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1" t="s">
        <v>215</v>
      </c>
      <c r="B54" s="17">
        <v>88</v>
      </c>
      <c r="C54" s="17">
        <v>64</v>
      </c>
      <c r="D54" s="17">
        <v>86</v>
      </c>
      <c r="E54" s="17">
        <v>93</v>
      </c>
      <c r="F54" s="17">
        <v>97</v>
      </c>
      <c r="G54" s="17">
        <v>98</v>
      </c>
      <c r="H54" s="17"/>
      <c r="I54" s="17"/>
      <c r="J54" s="17"/>
    </row>
    <row r="55" spans="1:10">
      <c r="A55" s="19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9" t="s">
        <v>216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3" t="s">
        <v>183</v>
      </c>
      <c r="B57" s="20">
        <v>48398.32</v>
      </c>
      <c r="C57" s="20">
        <v>20410.36</v>
      </c>
      <c r="D57" s="20">
        <v>30224.41</v>
      </c>
      <c r="E57" s="20">
        <v>41430.870000000003</v>
      </c>
      <c r="F57" s="20">
        <v>55697.3</v>
      </c>
      <c r="G57" s="20">
        <v>94149.8</v>
      </c>
      <c r="H57" s="20"/>
      <c r="I57" s="20"/>
      <c r="J57" s="20"/>
    </row>
    <row r="58" spans="1:10">
      <c r="A58" s="13" t="s">
        <v>184</v>
      </c>
      <c r="B58" s="14">
        <v>478.9</v>
      </c>
      <c r="C58" s="14">
        <v>433.49</v>
      </c>
      <c r="D58" s="14">
        <v>415.09</v>
      </c>
      <c r="E58" s="14">
        <v>454.16</v>
      </c>
      <c r="F58" s="14">
        <v>549.80999999999995</v>
      </c>
      <c r="G58" s="14">
        <v>1080.8</v>
      </c>
      <c r="H58" s="14"/>
      <c r="I58" s="14"/>
      <c r="J58" s="14"/>
    </row>
    <row r="59" spans="1:10">
      <c r="A59" s="13" t="s">
        <v>185</v>
      </c>
      <c r="B59" s="14">
        <v>0.99</v>
      </c>
      <c r="C59" s="14">
        <v>2.12</v>
      </c>
      <c r="D59" s="14">
        <v>1.37</v>
      </c>
      <c r="E59" s="14">
        <v>1.1000000000000001</v>
      </c>
      <c r="F59" s="14">
        <v>0.99</v>
      </c>
      <c r="G59" s="14">
        <v>1.1499999999999999</v>
      </c>
      <c r="H59" s="14"/>
      <c r="I59" s="14"/>
      <c r="J59" s="14"/>
    </row>
    <row r="60" spans="1:10">
      <c r="A60" s="11" t="s">
        <v>217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3" t="s">
        <v>183</v>
      </c>
      <c r="B61" s="20">
        <v>6111.16</v>
      </c>
      <c r="C61" s="20">
        <v>3193.02</v>
      </c>
      <c r="D61" s="20">
        <v>4307.03</v>
      </c>
      <c r="E61" s="20">
        <v>5613.86</v>
      </c>
      <c r="F61" s="20">
        <v>7194.58</v>
      </c>
      <c r="G61" s="20">
        <v>10243.27</v>
      </c>
      <c r="H61" s="20"/>
      <c r="I61" s="20"/>
      <c r="J61" s="20"/>
    </row>
    <row r="62" spans="1:10">
      <c r="A62" s="13" t="s">
        <v>184</v>
      </c>
      <c r="B62" s="14">
        <v>60.78</v>
      </c>
      <c r="C62" s="14">
        <v>81.86</v>
      </c>
      <c r="D62" s="14">
        <v>90.48</v>
      </c>
      <c r="E62" s="14">
        <v>87.63</v>
      </c>
      <c r="F62" s="14">
        <v>136.88999999999999</v>
      </c>
      <c r="G62" s="14">
        <v>127.56</v>
      </c>
      <c r="H62" s="14"/>
      <c r="I62" s="14"/>
      <c r="J62" s="14"/>
    </row>
    <row r="63" spans="1:10">
      <c r="A63" s="13" t="s">
        <v>185</v>
      </c>
      <c r="B63" s="14">
        <v>0.99</v>
      </c>
      <c r="C63" s="14">
        <v>2.56</v>
      </c>
      <c r="D63" s="14">
        <v>2.1</v>
      </c>
      <c r="E63" s="14">
        <v>1.56</v>
      </c>
      <c r="F63" s="14">
        <v>1.9</v>
      </c>
      <c r="G63" s="14">
        <v>1.25</v>
      </c>
      <c r="H63" s="14"/>
      <c r="I63" s="14"/>
      <c r="J63" s="14"/>
    </row>
    <row r="64" spans="1:10">
      <c r="A64" s="16" t="s">
        <v>218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3" t="s">
        <v>183</v>
      </c>
      <c r="B65" s="20">
        <v>3416.86</v>
      </c>
      <c r="C65" s="20">
        <v>2137.88</v>
      </c>
      <c r="D65" s="20">
        <v>2646.66</v>
      </c>
      <c r="E65" s="20">
        <v>3210.12</v>
      </c>
      <c r="F65" s="20">
        <v>3902.59</v>
      </c>
      <c r="G65" s="20">
        <v>5185.53</v>
      </c>
      <c r="H65" s="20"/>
      <c r="I65" s="20"/>
      <c r="J65" s="20"/>
    </row>
    <row r="66" spans="1:10">
      <c r="A66" s="13" t="s">
        <v>184</v>
      </c>
      <c r="B66" s="14">
        <v>39.700000000000003</v>
      </c>
      <c r="C66" s="14">
        <v>62.88</v>
      </c>
      <c r="D66" s="14">
        <v>62.55</v>
      </c>
      <c r="E66" s="14">
        <v>56.72</v>
      </c>
      <c r="F66" s="14">
        <v>71.41</v>
      </c>
      <c r="G66" s="14">
        <v>104.1</v>
      </c>
      <c r="H66" s="14"/>
      <c r="I66" s="14"/>
      <c r="J66" s="14"/>
    </row>
    <row r="67" spans="1:10">
      <c r="A67" s="13" t="s">
        <v>185</v>
      </c>
      <c r="B67" s="14">
        <v>1.1599999999999999</v>
      </c>
      <c r="C67" s="14">
        <v>2.94</v>
      </c>
      <c r="D67" s="14">
        <v>2.36</v>
      </c>
      <c r="E67" s="14">
        <v>1.77</v>
      </c>
      <c r="F67" s="14">
        <v>1.83</v>
      </c>
      <c r="G67" s="14">
        <v>2.0099999999999998</v>
      </c>
      <c r="H67" s="14"/>
      <c r="I67" s="14"/>
      <c r="J67" s="14"/>
    </row>
    <row r="68" spans="1:10">
      <c r="A68" s="18" t="s">
        <v>219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3" t="s">
        <v>183</v>
      </c>
      <c r="B69" s="20">
        <v>446.45</v>
      </c>
      <c r="C69" s="20">
        <v>275.69</v>
      </c>
      <c r="D69" s="20">
        <v>354.08</v>
      </c>
      <c r="E69" s="20">
        <v>413.1</v>
      </c>
      <c r="F69" s="20">
        <v>515.79999999999995</v>
      </c>
      <c r="G69" s="20">
        <v>673.4</v>
      </c>
      <c r="H69" s="20"/>
      <c r="I69" s="20"/>
      <c r="J69" s="20"/>
    </row>
    <row r="70" spans="1:10">
      <c r="A70" s="13" t="s">
        <v>184</v>
      </c>
      <c r="B70" s="14">
        <v>6.28</v>
      </c>
      <c r="C70" s="14">
        <v>9.01</v>
      </c>
      <c r="D70" s="14">
        <v>10.83</v>
      </c>
      <c r="E70" s="14">
        <v>9.68</v>
      </c>
      <c r="F70" s="14">
        <v>9.82</v>
      </c>
      <c r="G70" s="14">
        <v>14.31</v>
      </c>
      <c r="H70" s="14"/>
      <c r="I70" s="14"/>
      <c r="J70" s="14"/>
    </row>
    <row r="71" spans="1:10">
      <c r="A71" s="13" t="s">
        <v>185</v>
      </c>
      <c r="B71" s="14">
        <v>1.41</v>
      </c>
      <c r="C71" s="14">
        <v>3.27</v>
      </c>
      <c r="D71" s="14">
        <v>3.06</v>
      </c>
      <c r="E71" s="14">
        <v>2.34</v>
      </c>
      <c r="F71" s="14">
        <v>1.9</v>
      </c>
      <c r="G71" s="14">
        <v>2.13</v>
      </c>
      <c r="H71" s="14"/>
      <c r="I71" s="14"/>
      <c r="J71" s="14"/>
    </row>
    <row r="72" spans="1:10">
      <c r="A72" s="21" t="s">
        <v>220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3" t="s">
        <v>183</v>
      </c>
      <c r="B73" s="20">
        <v>142.69999999999999</v>
      </c>
      <c r="C73" s="20">
        <v>95.06</v>
      </c>
      <c r="D73" s="20">
        <v>115.61</v>
      </c>
      <c r="E73" s="20">
        <v>130.52000000000001</v>
      </c>
      <c r="F73" s="20">
        <v>159.97</v>
      </c>
      <c r="G73" s="20">
        <v>212.28</v>
      </c>
      <c r="H73" s="20"/>
      <c r="I73" s="20"/>
      <c r="J73" s="20"/>
    </row>
    <row r="74" spans="1:10">
      <c r="A74" s="13" t="s">
        <v>184</v>
      </c>
      <c r="B74" s="14">
        <v>2.5499999999999998</v>
      </c>
      <c r="C74" s="14">
        <v>3.66</v>
      </c>
      <c r="D74" s="14">
        <v>5.04</v>
      </c>
      <c r="E74" s="14">
        <v>4.54</v>
      </c>
      <c r="F74" s="14">
        <v>3.91</v>
      </c>
      <c r="G74" s="14">
        <v>8.07</v>
      </c>
      <c r="H74" s="14"/>
      <c r="I74" s="14"/>
      <c r="J74" s="14"/>
    </row>
    <row r="75" spans="1:10">
      <c r="A75" s="13" t="s">
        <v>185</v>
      </c>
      <c r="B75" s="14">
        <v>1.79</v>
      </c>
      <c r="C75" s="14">
        <v>3.85</v>
      </c>
      <c r="D75" s="14">
        <v>4.3600000000000003</v>
      </c>
      <c r="E75" s="14">
        <v>3.48</v>
      </c>
      <c r="F75" s="14">
        <v>2.4500000000000002</v>
      </c>
      <c r="G75" s="14">
        <v>3.8</v>
      </c>
      <c r="H75" s="14"/>
      <c r="I75" s="14"/>
      <c r="J75" s="14"/>
    </row>
    <row r="76" spans="1:10">
      <c r="A76" s="21" t="s">
        <v>221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3" t="s">
        <v>183</v>
      </c>
      <c r="B77" s="20">
        <v>303.75</v>
      </c>
      <c r="C77" s="20">
        <v>180.63</v>
      </c>
      <c r="D77" s="20">
        <v>238.48</v>
      </c>
      <c r="E77" s="20">
        <v>282.58</v>
      </c>
      <c r="F77" s="20">
        <v>355.83</v>
      </c>
      <c r="G77" s="20">
        <v>461.12</v>
      </c>
      <c r="H77" s="20"/>
      <c r="I77" s="20"/>
      <c r="J77" s="20"/>
    </row>
    <row r="78" spans="1:10">
      <c r="A78" s="13" t="s">
        <v>184</v>
      </c>
      <c r="B78" s="14">
        <v>4.76</v>
      </c>
      <c r="C78" s="14">
        <v>6.63</v>
      </c>
      <c r="D78" s="14">
        <v>7.75</v>
      </c>
      <c r="E78" s="14">
        <v>8.0500000000000007</v>
      </c>
      <c r="F78" s="14">
        <v>7.91</v>
      </c>
      <c r="G78" s="14">
        <v>10.1</v>
      </c>
      <c r="H78" s="14"/>
      <c r="I78" s="14"/>
      <c r="J78" s="14"/>
    </row>
    <row r="79" spans="1:10">
      <c r="A79" s="13" t="s">
        <v>185</v>
      </c>
      <c r="B79" s="14">
        <v>1.57</v>
      </c>
      <c r="C79" s="14">
        <v>3.67</v>
      </c>
      <c r="D79" s="14">
        <v>3.25</v>
      </c>
      <c r="E79" s="14">
        <v>2.85</v>
      </c>
      <c r="F79" s="14">
        <v>2.2200000000000002</v>
      </c>
      <c r="G79" s="14">
        <v>2.19</v>
      </c>
      <c r="H79" s="14"/>
      <c r="I79" s="14"/>
      <c r="J79" s="14"/>
    </row>
    <row r="80" spans="1:10">
      <c r="A80" s="18" t="s">
        <v>222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3" t="s">
        <v>183</v>
      </c>
      <c r="B81" s="20">
        <v>797.23</v>
      </c>
      <c r="C81" s="20">
        <v>532.20000000000005</v>
      </c>
      <c r="D81" s="20">
        <v>630.72</v>
      </c>
      <c r="E81" s="20">
        <v>748.83</v>
      </c>
      <c r="F81" s="20">
        <v>901.93</v>
      </c>
      <c r="G81" s="20">
        <v>1172.1500000000001</v>
      </c>
      <c r="H81" s="20"/>
      <c r="I81" s="20"/>
      <c r="J81" s="20"/>
    </row>
    <row r="82" spans="1:10">
      <c r="A82" s="13" t="s">
        <v>184</v>
      </c>
      <c r="B82" s="14">
        <v>12.8</v>
      </c>
      <c r="C82" s="14">
        <v>24.06</v>
      </c>
      <c r="D82" s="14">
        <v>16.53</v>
      </c>
      <c r="E82" s="14">
        <v>20.25</v>
      </c>
      <c r="F82" s="14">
        <v>25.36</v>
      </c>
      <c r="G82" s="14">
        <v>40.97</v>
      </c>
      <c r="H82" s="14"/>
      <c r="I82" s="14"/>
      <c r="J82" s="14"/>
    </row>
    <row r="83" spans="1:10">
      <c r="A83" s="13" t="s">
        <v>185</v>
      </c>
      <c r="B83" s="14">
        <v>1.61</v>
      </c>
      <c r="C83" s="14">
        <v>4.5199999999999996</v>
      </c>
      <c r="D83" s="14">
        <v>2.62</v>
      </c>
      <c r="E83" s="14">
        <v>2.7</v>
      </c>
      <c r="F83" s="14">
        <v>2.81</v>
      </c>
      <c r="G83" s="14">
        <v>3.5</v>
      </c>
      <c r="H83" s="14"/>
      <c r="I83" s="14"/>
      <c r="J83" s="14"/>
    </row>
    <row r="84" spans="1:10">
      <c r="A84" s="21" t="s">
        <v>223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3" t="s">
        <v>183</v>
      </c>
      <c r="B85" s="20">
        <v>236.25</v>
      </c>
      <c r="C85" s="20">
        <v>142.54</v>
      </c>
      <c r="D85" s="20">
        <v>190.69</v>
      </c>
      <c r="E85" s="20">
        <v>227.99</v>
      </c>
      <c r="F85" s="20">
        <v>268.87</v>
      </c>
      <c r="G85" s="20">
        <v>351.05</v>
      </c>
      <c r="H85" s="20"/>
      <c r="I85" s="20"/>
      <c r="J85" s="20"/>
    </row>
    <row r="86" spans="1:10">
      <c r="A86" s="13" t="s">
        <v>184</v>
      </c>
      <c r="B86" s="14">
        <v>5.62</v>
      </c>
      <c r="C86" s="14">
        <v>8.7100000000000009</v>
      </c>
      <c r="D86" s="14">
        <v>10.43</v>
      </c>
      <c r="E86" s="14">
        <v>10.46</v>
      </c>
      <c r="F86" s="14">
        <v>11.45</v>
      </c>
      <c r="G86" s="14">
        <v>18.73</v>
      </c>
      <c r="H86" s="14"/>
      <c r="I86" s="14"/>
      <c r="J86" s="14"/>
    </row>
    <row r="87" spans="1:10">
      <c r="A87" s="13" t="s">
        <v>185</v>
      </c>
      <c r="B87" s="14">
        <v>2.38</v>
      </c>
      <c r="C87" s="14">
        <v>6.11</v>
      </c>
      <c r="D87" s="14">
        <v>5.47</v>
      </c>
      <c r="E87" s="14">
        <v>4.59</v>
      </c>
      <c r="F87" s="14">
        <v>4.26</v>
      </c>
      <c r="G87" s="14">
        <v>5.34</v>
      </c>
      <c r="H87" s="14"/>
      <c r="I87" s="14"/>
      <c r="J87" s="14"/>
    </row>
    <row r="88" spans="1:10">
      <c r="A88" s="21" t="s">
        <v>224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3" t="s">
        <v>183</v>
      </c>
      <c r="B89" s="20">
        <v>157.24</v>
      </c>
      <c r="C89" s="20">
        <v>116.63</v>
      </c>
      <c r="D89" s="20">
        <v>128.47999999999999</v>
      </c>
      <c r="E89" s="20">
        <v>154.87</v>
      </c>
      <c r="F89" s="20">
        <v>175.47</v>
      </c>
      <c r="G89" s="20">
        <v>210.69</v>
      </c>
      <c r="H89" s="20"/>
      <c r="I89" s="20"/>
      <c r="J89" s="20"/>
    </row>
    <row r="90" spans="1:10">
      <c r="A90" s="13" t="s">
        <v>184</v>
      </c>
      <c r="B90" s="14">
        <v>3.88</v>
      </c>
      <c r="C90" s="14">
        <v>5.73</v>
      </c>
      <c r="D90" s="14">
        <v>6.01</v>
      </c>
      <c r="E90" s="14">
        <v>7.56</v>
      </c>
      <c r="F90" s="14">
        <v>8.2899999999999991</v>
      </c>
      <c r="G90" s="14">
        <v>12.45</v>
      </c>
      <c r="H90" s="14"/>
      <c r="I90" s="14"/>
      <c r="J90" s="14"/>
    </row>
    <row r="91" spans="1:10">
      <c r="A91" s="13" t="s">
        <v>185</v>
      </c>
      <c r="B91" s="14">
        <v>2.4700000000000002</v>
      </c>
      <c r="C91" s="14">
        <v>4.91</v>
      </c>
      <c r="D91" s="14">
        <v>4.68</v>
      </c>
      <c r="E91" s="14">
        <v>4.88</v>
      </c>
      <c r="F91" s="14">
        <v>4.72</v>
      </c>
      <c r="G91" s="14">
        <v>5.91</v>
      </c>
      <c r="H91" s="14"/>
      <c r="I91" s="14"/>
      <c r="J91" s="14"/>
    </row>
    <row r="92" spans="1:10">
      <c r="A92" s="21" t="s">
        <v>225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3" t="s">
        <v>183</v>
      </c>
      <c r="B93" s="20">
        <v>104.89</v>
      </c>
      <c r="C93" s="20">
        <v>62.51</v>
      </c>
      <c r="D93" s="20">
        <v>79.88</v>
      </c>
      <c r="E93" s="20">
        <v>103.83</v>
      </c>
      <c r="F93" s="20">
        <v>122.49</v>
      </c>
      <c r="G93" s="20">
        <v>155.66999999999999</v>
      </c>
      <c r="H93" s="20"/>
      <c r="I93" s="20"/>
      <c r="J93" s="20"/>
    </row>
    <row r="94" spans="1:10">
      <c r="A94" s="13" t="s">
        <v>184</v>
      </c>
      <c r="B94" s="14">
        <v>2.46</v>
      </c>
      <c r="C94" s="14">
        <v>3.45</v>
      </c>
      <c r="D94" s="14">
        <v>3.69</v>
      </c>
      <c r="E94" s="14">
        <v>4.41</v>
      </c>
      <c r="F94" s="14">
        <v>4.4400000000000004</v>
      </c>
      <c r="G94" s="14">
        <v>6.33</v>
      </c>
      <c r="H94" s="14"/>
      <c r="I94" s="14"/>
      <c r="J94" s="14"/>
    </row>
    <row r="95" spans="1:10">
      <c r="A95" s="13" t="s">
        <v>185</v>
      </c>
      <c r="B95" s="14">
        <v>2.35</v>
      </c>
      <c r="C95" s="14">
        <v>5.52</v>
      </c>
      <c r="D95" s="14">
        <v>4.62</v>
      </c>
      <c r="E95" s="14">
        <v>4.25</v>
      </c>
      <c r="F95" s="14">
        <v>3.62</v>
      </c>
      <c r="G95" s="14">
        <v>4.07</v>
      </c>
      <c r="H95" s="14"/>
      <c r="I95" s="14"/>
      <c r="J95" s="14"/>
    </row>
    <row r="96" spans="1:10">
      <c r="A96" s="21" t="s">
        <v>226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3" t="s">
        <v>183</v>
      </c>
      <c r="B97" s="20">
        <v>140.52000000000001</v>
      </c>
      <c r="C97" s="20">
        <v>99.91</v>
      </c>
      <c r="D97" s="20">
        <v>112.33</v>
      </c>
      <c r="E97" s="20">
        <v>120.4</v>
      </c>
      <c r="F97" s="20">
        <v>164.93</v>
      </c>
      <c r="G97" s="20">
        <v>204.97</v>
      </c>
      <c r="H97" s="20"/>
      <c r="I97" s="20"/>
      <c r="J97" s="20"/>
    </row>
    <row r="98" spans="1:10">
      <c r="A98" s="13" t="s">
        <v>184</v>
      </c>
      <c r="B98" s="14">
        <v>2.95</v>
      </c>
      <c r="C98" s="14">
        <v>6.48</v>
      </c>
      <c r="D98" s="14">
        <v>3.82</v>
      </c>
      <c r="E98" s="14">
        <v>5.13</v>
      </c>
      <c r="F98" s="14">
        <v>6.43</v>
      </c>
      <c r="G98" s="14">
        <v>8.02</v>
      </c>
      <c r="H98" s="14"/>
      <c r="I98" s="14"/>
      <c r="J98" s="14"/>
    </row>
    <row r="99" spans="1:10">
      <c r="A99" s="13" t="s">
        <v>185</v>
      </c>
      <c r="B99" s="14">
        <v>2.1</v>
      </c>
      <c r="C99" s="14">
        <v>6.48</v>
      </c>
      <c r="D99" s="14">
        <v>3.4</v>
      </c>
      <c r="E99" s="14">
        <v>4.26</v>
      </c>
      <c r="F99" s="14">
        <v>3.9</v>
      </c>
      <c r="G99" s="14">
        <v>3.91</v>
      </c>
      <c r="H99" s="14"/>
      <c r="I99" s="14"/>
      <c r="J99" s="14"/>
    </row>
    <row r="100" spans="1:10">
      <c r="A100" s="21" t="s">
        <v>227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3" t="s">
        <v>183</v>
      </c>
      <c r="B101" s="20">
        <v>121.67</v>
      </c>
      <c r="C101" s="20">
        <v>82.45</v>
      </c>
      <c r="D101" s="20">
        <v>87.04</v>
      </c>
      <c r="E101" s="20">
        <v>106</v>
      </c>
      <c r="F101" s="20">
        <v>128.25</v>
      </c>
      <c r="G101" s="20">
        <v>204.55</v>
      </c>
      <c r="H101" s="20"/>
      <c r="I101" s="20"/>
      <c r="J101" s="20"/>
    </row>
    <row r="102" spans="1:10">
      <c r="A102" s="13" t="s">
        <v>184</v>
      </c>
      <c r="B102" s="14">
        <v>4.82</v>
      </c>
      <c r="C102" s="14">
        <v>12.19</v>
      </c>
      <c r="D102" s="14">
        <v>5.3</v>
      </c>
      <c r="E102" s="14">
        <v>5.7</v>
      </c>
      <c r="F102" s="14">
        <v>8.58</v>
      </c>
      <c r="G102" s="14">
        <v>15.14</v>
      </c>
      <c r="H102" s="14"/>
      <c r="I102" s="14"/>
      <c r="J102" s="14"/>
    </row>
    <row r="103" spans="1:10">
      <c r="A103" s="13" t="s">
        <v>185</v>
      </c>
      <c r="B103" s="14">
        <v>3.96</v>
      </c>
      <c r="C103" s="14">
        <v>14.78</v>
      </c>
      <c r="D103" s="14">
        <v>6.09</v>
      </c>
      <c r="E103" s="14">
        <v>5.38</v>
      </c>
      <c r="F103" s="14">
        <v>6.69</v>
      </c>
      <c r="G103" s="14">
        <v>7.4</v>
      </c>
      <c r="H103" s="14"/>
      <c r="I103" s="14"/>
      <c r="J103" s="14"/>
    </row>
    <row r="104" spans="1:10">
      <c r="A104" s="21" t="s">
        <v>228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3" t="s">
        <v>183</v>
      </c>
      <c r="B105" s="20">
        <v>36.67</v>
      </c>
      <c r="C105" s="20">
        <v>28.15</v>
      </c>
      <c r="D105" s="20">
        <v>32.299999999999997</v>
      </c>
      <c r="E105" s="20">
        <v>35.74</v>
      </c>
      <c r="F105" s="20">
        <v>41.92</v>
      </c>
      <c r="G105" s="20">
        <v>45.23</v>
      </c>
      <c r="H105" s="20"/>
      <c r="I105" s="20"/>
      <c r="J105" s="20"/>
    </row>
    <row r="106" spans="1:10">
      <c r="A106" s="13" t="s">
        <v>184</v>
      </c>
      <c r="B106" s="14">
        <v>1.1100000000000001</v>
      </c>
      <c r="C106" s="14">
        <v>1.34</v>
      </c>
      <c r="D106" s="14">
        <v>1.31</v>
      </c>
      <c r="E106" s="14">
        <v>1.36</v>
      </c>
      <c r="F106" s="14">
        <v>4.1500000000000004</v>
      </c>
      <c r="G106" s="14">
        <v>1.78</v>
      </c>
      <c r="H106" s="14"/>
      <c r="I106" s="14"/>
      <c r="J106" s="14"/>
    </row>
    <row r="107" spans="1:10">
      <c r="A107" s="13" t="s">
        <v>185</v>
      </c>
      <c r="B107" s="14">
        <v>3.02</v>
      </c>
      <c r="C107" s="14">
        <v>4.75</v>
      </c>
      <c r="D107" s="14">
        <v>4.07</v>
      </c>
      <c r="E107" s="14">
        <v>3.81</v>
      </c>
      <c r="F107" s="14">
        <v>9.91</v>
      </c>
      <c r="G107" s="14">
        <v>3.94</v>
      </c>
      <c r="H107" s="14"/>
      <c r="I107" s="14"/>
      <c r="J107" s="14"/>
    </row>
    <row r="108" spans="1:10">
      <c r="A108" s="18" t="s">
        <v>229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3" t="s">
        <v>183</v>
      </c>
      <c r="B109" s="20">
        <v>368.44</v>
      </c>
      <c r="C109" s="20">
        <v>226.95</v>
      </c>
      <c r="D109" s="20">
        <v>291.14999999999998</v>
      </c>
      <c r="E109" s="20">
        <v>357.69</v>
      </c>
      <c r="F109" s="20">
        <v>426.43</v>
      </c>
      <c r="G109" s="20">
        <v>539.80999999999995</v>
      </c>
      <c r="H109" s="20"/>
      <c r="I109" s="20"/>
      <c r="J109" s="20"/>
    </row>
    <row r="110" spans="1:10">
      <c r="A110" s="13" t="s">
        <v>184</v>
      </c>
      <c r="B110" s="14">
        <v>4.3099999999999996</v>
      </c>
      <c r="C110" s="14">
        <v>8.17</v>
      </c>
      <c r="D110" s="14">
        <v>8.69</v>
      </c>
      <c r="E110" s="14">
        <v>9.59</v>
      </c>
      <c r="F110" s="14">
        <v>9.8000000000000007</v>
      </c>
      <c r="G110" s="14">
        <v>10.47</v>
      </c>
      <c r="H110" s="14"/>
      <c r="I110" s="14"/>
      <c r="J110" s="14"/>
    </row>
    <row r="111" spans="1:10">
      <c r="A111" s="13" t="s">
        <v>185</v>
      </c>
      <c r="B111" s="14">
        <v>1.17</v>
      </c>
      <c r="C111" s="14">
        <v>3.6</v>
      </c>
      <c r="D111" s="14">
        <v>2.98</v>
      </c>
      <c r="E111" s="14">
        <v>2.68</v>
      </c>
      <c r="F111" s="14">
        <v>2.2999999999999998</v>
      </c>
      <c r="G111" s="14">
        <v>1.94</v>
      </c>
      <c r="H111" s="14"/>
      <c r="I111" s="14"/>
      <c r="J111" s="14"/>
    </row>
    <row r="112" spans="1:10">
      <c r="A112" s="21" t="s">
        <v>230</v>
      </c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3" t="s">
        <v>183</v>
      </c>
      <c r="B113" s="20">
        <v>140.19</v>
      </c>
      <c r="C113" s="20">
        <v>99.2</v>
      </c>
      <c r="D113" s="20">
        <v>117.67</v>
      </c>
      <c r="E113" s="20">
        <v>137.96</v>
      </c>
      <c r="F113" s="20">
        <v>161.41</v>
      </c>
      <c r="G113" s="20">
        <v>184.63</v>
      </c>
      <c r="H113" s="20"/>
      <c r="I113" s="20"/>
      <c r="J113" s="20"/>
    </row>
    <row r="114" spans="1:10">
      <c r="A114" s="13" t="s">
        <v>184</v>
      </c>
      <c r="B114" s="14">
        <v>1.93</v>
      </c>
      <c r="C114" s="14">
        <v>3.87</v>
      </c>
      <c r="D114" s="14">
        <v>3.77</v>
      </c>
      <c r="E114" s="14">
        <v>3.81</v>
      </c>
      <c r="F114" s="14">
        <v>4.66</v>
      </c>
      <c r="G114" s="14">
        <v>5.33</v>
      </c>
      <c r="H114" s="14"/>
      <c r="I114" s="14"/>
      <c r="J114" s="14"/>
    </row>
    <row r="115" spans="1:10">
      <c r="A115" s="13" t="s">
        <v>185</v>
      </c>
      <c r="B115" s="14">
        <v>1.38</v>
      </c>
      <c r="C115" s="14">
        <v>3.91</v>
      </c>
      <c r="D115" s="14">
        <v>3.2</v>
      </c>
      <c r="E115" s="14">
        <v>2.76</v>
      </c>
      <c r="F115" s="14">
        <v>2.89</v>
      </c>
      <c r="G115" s="14">
        <v>2.89</v>
      </c>
      <c r="H115" s="14"/>
      <c r="I115" s="14"/>
      <c r="J115" s="14"/>
    </row>
    <row r="116" spans="1:10">
      <c r="A116" s="21" t="s">
        <v>231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3" t="s">
        <v>183</v>
      </c>
      <c r="B117" s="20">
        <v>228.25</v>
      </c>
      <c r="C117" s="20">
        <v>127.74</v>
      </c>
      <c r="D117" s="20">
        <v>173.48</v>
      </c>
      <c r="E117" s="20">
        <v>219.73</v>
      </c>
      <c r="F117" s="20">
        <v>265.01</v>
      </c>
      <c r="G117" s="20">
        <v>355.19</v>
      </c>
      <c r="H117" s="20"/>
      <c r="I117" s="20"/>
      <c r="J117" s="20"/>
    </row>
    <row r="118" spans="1:10">
      <c r="A118" s="13" t="s">
        <v>184</v>
      </c>
      <c r="B118" s="14">
        <v>3.44</v>
      </c>
      <c r="C118" s="14">
        <v>5.59</v>
      </c>
      <c r="D118" s="14">
        <v>6.74</v>
      </c>
      <c r="E118" s="14">
        <v>7.94</v>
      </c>
      <c r="F118" s="14">
        <v>6.54</v>
      </c>
      <c r="G118" s="14">
        <v>8.11</v>
      </c>
      <c r="H118" s="14"/>
      <c r="I118" s="14"/>
      <c r="J118" s="14"/>
    </row>
    <row r="119" spans="1:10">
      <c r="A119" s="13" t="s">
        <v>185</v>
      </c>
      <c r="B119" s="14">
        <v>1.51</v>
      </c>
      <c r="C119" s="14">
        <v>4.38</v>
      </c>
      <c r="D119" s="14">
        <v>3.89</v>
      </c>
      <c r="E119" s="14">
        <v>3.62</v>
      </c>
      <c r="F119" s="14">
        <v>2.4700000000000002</v>
      </c>
      <c r="G119" s="14">
        <v>2.2799999999999998</v>
      </c>
      <c r="H119" s="14"/>
      <c r="I119" s="14"/>
      <c r="J119" s="14"/>
    </row>
    <row r="120" spans="1:10">
      <c r="A120" s="18" t="s">
        <v>232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3" t="s">
        <v>183</v>
      </c>
      <c r="B121" s="20">
        <v>592.47</v>
      </c>
      <c r="C121" s="20">
        <v>369.83</v>
      </c>
      <c r="D121" s="20">
        <v>463.71</v>
      </c>
      <c r="E121" s="20">
        <v>546.65</v>
      </c>
      <c r="F121" s="20">
        <v>648.88</v>
      </c>
      <c r="G121" s="20">
        <v>933.04</v>
      </c>
      <c r="H121" s="20"/>
      <c r="I121" s="20"/>
      <c r="J121" s="20"/>
    </row>
    <row r="122" spans="1:10">
      <c r="A122" s="13" t="s">
        <v>184</v>
      </c>
      <c r="B122" s="14">
        <v>8.6300000000000008</v>
      </c>
      <c r="C122" s="14">
        <v>12.49</v>
      </c>
      <c r="D122" s="14">
        <v>17.91</v>
      </c>
      <c r="E122" s="14">
        <v>13.81</v>
      </c>
      <c r="F122" s="14">
        <v>15.13</v>
      </c>
      <c r="G122" s="14">
        <v>25.54</v>
      </c>
      <c r="H122" s="14"/>
      <c r="I122" s="14"/>
      <c r="J122" s="14"/>
    </row>
    <row r="123" spans="1:10">
      <c r="A123" s="13" t="s">
        <v>185</v>
      </c>
      <c r="B123" s="14">
        <v>1.46</v>
      </c>
      <c r="C123" s="14">
        <v>3.38</v>
      </c>
      <c r="D123" s="14">
        <v>3.86</v>
      </c>
      <c r="E123" s="14">
        <v>2.5299999999999998</v>
      </c>
      <c r="F123" s="14">
        <v>2.33</v>
      </c>
      <c r="G123" s="14">
        <v>2.74</v>
      </c>
      <c r="H123" s="14"/>
      <c r="I123" s="14"/>
      <c r="J123" s="14"/>
    </row>
    <row r="124" spans="1:10">
      <c r="A124" s="21" t="s">
        <v>233</v>
      </c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3" t="s">
        <v>183</v>
      </c>
      <c r="B125" s="20">
        <v>195.44</v>
      </c>
      <c r="C125" s="20">
        <v>117.97</v>
      </c>
      <c r="D125" s="20">
        <v>154.07</v>
      </c>
      <c r="E125" s="20">
        <v>178.4</v>
      </c>
      <c r="F125" s="20">
        <v>213.02</v>
      </c>
      <c r="G125" s="20">
        <v>313.64999999999998</v>
      </c>
      <c r="H125" s="20"/>
      <c r="I125" s="20"/>
      <c r="J125" s="20"/>
    </row>
    <row r="126" spans="1:10">
      <c r="A126" s="13" t="s">
        <v>184</v>
      </c>
      <c r="B126" s="14">
        <v>3.48</v>
      </c>
      <c r="C126" s="14">
        <v>5.72</v>
      </c>
      <c r="D126" s="14">
        <v>8.19</v>
      </c>
      <c r="E126" s="14">
        <v>5.73</v>
      </c>
      <c r="F126" s="14">
        <v>7.05</v>
      </c>
      <c r="G126" s="14">
        <v>10.93</v>
      </c>
      <c r="H126" s="14"/>
      <c r="I126" s="14"/>
      <c r="J126" s="14"/>
    </row>
    <row r="127" spans="1:10">
      <c r="A127" s="13" t="s">
        <v>185</v>
      </c>
      <c r="B127" s="14">
        <v>1.78</v>
      </c>
      <c r="C127" s="14">
        <v>4.8499999999999996</v>
      </c>
      <c r="D127" s="14">
        <v>5.32</v>
      </c>
      <c r="E127" s="14">
        <v>3.21</v>
      </c>
      <c r="F127" s="14">
        <v>3.31</v>
      </c>
      <c r="G127" s="14">
        <v>3.49</v>
      </c>
      <c r="H127" s="14"/>
      <c r="I127" s="14"/>
      <c r="J127" s="14"/>
    </row>
    <row r="128" spans="1:10">
      <c r="A128" s="21" t="s">
        <v>234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3" t="s">
        <v>183</v>
      </c>
      <c r="B129" s="20">
        <v>193.26</v>
      </c>
      <c r="C129" s="20">
        <v>121.27</v>
      </c>
      <c r="D129" s="20">
        <v>146.35</v>
      </c>
      <c r="E129" s="20">
        <v>179.06</v>
      </c>
      <c r="F129" s="20">
        <v>205.31</v>
      </c>
      <c r="G129" s="20">
        <v>314.24</v>
      </c>
      <c r="H129" s="20"/>
      <c r="I129" s="20"/>
      <c r="J129" s="20"/>
    </row>
    <row r="130" spans="1:10">
      <c r="A130" s="13" t="s">
        <v>184</v>
      </c>
      <c r="B130" s="14">
        <v>3.76</v>
      </c>
      <c r="C130" s="14">
        <v>4.66</v>
      </c>
      <c r="D130" s="14">
        <v>5.76</v>
      </c>
      <c r="E130" s="14">
        <v>6.75</v>
      </c>
      <c r="F130" s="14">
        <v>6.41</v>
      </c>
      <c r="G130" s="14">
        <v>14.02</v>
      </c>
      <c r="H130" s="14"/>
      <c r="I130" s="14"/>
      <c r="J130" s="14"/>
    </row>
    <row r="131" spans="1:10">
      <c r="A131" s="13" t="s">
        <v>185</v>
      </c>
      <c r="B131" s="14">
        <v>1.95</v>
      </c>
      <c r="C131" s="14">
        <v>3.84</v>
      </c>
      <c r="D131" s="14">
        <v>3.94</v>
      </c>
      <c r="E131" s="14">
        <v>3.77</v>
      </c>
      <c r="F131" s="14">
        <v>3.12</v>
      </c>
      <c r="G131" s="14">
        <v>4.46</v>
      </c>
      <c r="H131" s="14"/>
      <c r="I131" s="14"/>
      <c r="J131" s="14"/>
    </row>
    <row r="132" spans="1:10">
      <c r="A132" s="21" t="s">
        <v>235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3" t="s">
        <v>183</v>
      </c>
      <c r="B133" s="20">
        <v>109.22</v>
      </c>
      <c r="C133" s="20">
        <v>67.86</v>
      </c>
      <c r="D133" s="20">
        <v>88.46</v>
      </c>
      <c r="E133" s="20">
        <v>101.01</v>
      </c>
      <c r="F133" s="20">
        <v>123.76</v>
      </c>
      <c r="G133" s="20">
        <v>164.97</v>
      </c>
      <c r="H133" s="20"/>
      <c r="I133" s="20"/>
      <c r="J133" s="20"/>
    </row>
    <row r="134" spans="1:10">
      <c r="A134" s="13" t="s">
        <v>184</v>
      </c>
      <c r="B134" s="14">
        <v>2.2200000000000002</v>
      </c>
      <c r="C134" s="14">
        <v>2.97</v>
      </c>
      <c r="D134" s="14">
        <v>5.48</v>
      </c>
      <c r="E134" s="14">
        <v>4.63</v>
      </c>
      <c r="F134" s="14">
        <v>3.63</v>
      </c>
      <c r="G134" s="14">
        <v>6.87</v>
      </c>
      <c r="H134" s="14"/>
      <c r="I134" s="14"/>
      <c r="J134" s="14"/>
    </row>
    <row r="135" spans="1:10">
      <c r="A135" s="13" t="s">
        <v>185</v>
      </c>
      <c r="B135" s="14">
        <v>2.04</v>
      </c>
      <c r="C135" s="14">
        <v>4.38</v>
      </c>
      <c r="D135" s="14">
        <v>6.2</v>
      </c>
      <c r="E135" s="14">
        <v>4.58</v>
      </c>
      <c r="F135" s="14">
        <v>2.93</v>
      </c>
      <c r="G135" s="14">
        <v>4.17</v>
      </c>
      <c r="H135" s="14"/>
      <c r="I135" s="14"/>
      <c r="J135" s="14"/>
    </row>
    <row r="136" spans="1:10">
      <c r="A136" s="21" t="s">
        <v>236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3" t="s">
        <v>183</v>
      </c>
      <c r="B137" s="20">
        <v>94.55</v>
      </c>
      <c r="C137" s="20">
        <v>62.73</v>
      </c>
      <c r="D137" s="20">
        <v>74.83</v>
      </c>
      <c r="E137" s="20">
        <v>88.18</v>
      </c>
      <c r="F137" s="20">
        <v>106.79</v>
      </c>
      <c r="G137" s="20">
        <v>140.19</v>
      </c>
      <c r="H137" s="20"/>
      <c r="I137" s="20"/>
      <c r="J137" s="20"/>
    </row>
    <row r="138" spans="1:10">
      <c r="A138" s="13" t="s">
        <v>184</v>
      </c>
      <c r="B138" s="14">
        <v>1.68</v>
      </c>
      <c r="C138" s="14">
        <v>3.27</v>
      </c>
      <c r="D138" s="14">
        <v>2.85</v>
      </c>
      <c r="E138" s="14">
        <v>3.56</v>
      </c>
      <c r="F138" s="14">
        <v>3.96</v>
      </c>
      <c r="G138" s="14">
        <v>4.07</v>
      </c>
      <c r="H138" s="14"/>
      <c r="I138" s="14"/>
      <c r="J138" s="14"/>
    </row>
    <row r="139" spans="1:10">
      <c r="A139" s="13" t="s">
        <v>185</v>
      </c>
      <c r="B139" s="14">
        <v>1.78</v>
      </c>
      <c r="C139" s="14">
        <v>5.22</v>
      </c>
      <c r="D139" s="14">
        <v>3.81</v>
      </c>
      <c r="E139" s="14">
        <v>4.04</v>
      </c>
      <c r="F139" s="14">
        <v>3.71</v>
      </c>
      <c r="G139" s="14">
        <v>2.9</v>
      </c>
      <c r="H139" s="14"/>
      <c r="I139" s="14"/>
      <c r="J139" s="14"/>
    </row>
    <row r="140" spans="1:10">
      <c r="A140" s="18" t="s">
        <v>237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3" t="s">
        <v>183</v>
      </c>
      <c r="B141" s="20">
        <v>1212.27</v>
      </c>
      <c r="C141" s="20">
        <v>733.21</v>
      </c>
      <c r="D141" s="20">
        <v>907</v>
      </c>
      <c r="E141" s="20">
        <v>1143.8399999999999</v>
      </c>
      <c r="F141" s="20">
        <v>1409.56</v>
      </c>
      <c r="G141" s="20">
        <v>1867.12</v>
      </c>
      <c r="H141" s="20"/>
      <c r="I141" s="20"/>
      <c r="J141" s="20"/>
    </row>
    <row r="142" spans="1:10">
      <c r="A142" s="13" t="s">
        <v>184</v>
      </c>
      <c r="B142" s="14">
        <v>16.510000000000002</v>
      </c>
      <c r="C142" s="14">
        <v>26.17</v>
      </c>
      <c r="D142" s="14">
        <v>23.92</v>
      </c>
      <c r="E142" s="14">
        <v>22.17</v>
      </c>
      <c r="F142" s="14">
        <v>35.89</v>
      </c>
      <c r="G142" s="14">
        <v>42.73</v>
      </c>
      <c r="H142" s="14"/>
      <c r="I142" s="14"/>
      <c r="J142" s="14"/>
    </row>
    <row r="143" spans="1:10">
      <c r="A143" s="13" t="s">
        <v>185</v>
      </c>
      <c r="B143" s="14">
        <v>1.36</v>
      </c>
      <c r="C143" s="14">
        <v>3.57</v>
      </c>
      <c r="D143" s="14">
        <v>2.64</v>
      </c>
      <c r="E143" s="14">
        <v>1.94</v>
      </c>
      <c r="F143" s="14">
        <v>2.5499999999999998</v>
      </c>
      <c r="G143" s="14">
        <v>2.29</v>
      </c>
      <c r="H143" s="14"/>
      <c r="I143" s="14"/>
      <c r="J143" s="14"/>
    </row>
    <row r="144" spans="1:10">
      <c r="A144" s="21" t="s">
        <v>238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3" t="s">
        <v>183</v>
      </c>
      <c r="B145" s="20">
        <v>124.52</v>
      </c>
      <c r="C145" s="20">
        <v>80.83</v>
      </c>
      <c r="D145" s="20">
        <v>92.38</v>
      </c>
      <c r="E145" s="20">
        <v>111.17</v>
      </c>
      <c r="F145" s="20">
        <v>140.84</v>
      </c>
      <c r="G145" s="20">
        <v>197.33</v>
      </c>
      <c r="H145" s="20"/>
      <c r="I145" s="20"/>
      <c r="J145" s="20"/>
    </row>
    <row r="146" spans="1:10">
      <c r="A146" s="13" t="s">
        <v>184</v>
      </c>
      <c r="B146" s="14">
        <v>2.65</v>
      </c>
      <c r="C146" s="14">
        <v>4.8099999999999996</v>
      </c>
      <c r="D146" s="14">
        <v>4.51</v>
      </c>
      <c r="E146" s="14">
        <v>4.78</v>
      </c>
      <c r="F146" s="14">
        <v>5.52</v>
      </c>
      <c r="G146" s="14">
        <v>9.07</v>
      </c>
      <c r="H146" s="14"/>
      <c r="I146" s="14"/>
      <c r="J146" s="14"/>
    </row>
    <row r="147" spans="1:10">
      <c r="A147" s="13" t="s">
        <v>185</v>
      </c>
      <c r="B147" s="14">
        <v>2.13</v>
      </c>
      <c r="C147" s="14">
        <v>5.95</v>
      </c>
      <c r="D147" s="14">
        <v>4.88</v>
      </c>
      <c r="E147" s="14">
        <v>4.3</v>
      </c>
      <c r="F147" s="14">
        <v>3.92</v>
      </c>
      <c r="G147" s="14">
        <v>4.5999999999999996</v>
      </c>
      <c r="H147" s="14"/>
      <c r="I147" s="14"/>
      <c r="J147" s="14"/>
    </row>
    <row r="148" spans="1:10">
      <c r="A148" s="21" t="s">
        <v>239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3" t="s">
        <v>183</v>
      </c>
      <c r="B149" s="20">
        <v>85.83</v>
      </c>
      <c r="C149" s="20">
        <v>59.19</v>
      </c>
      <c r="D149" s="20">
        <v>70.180000000000007</v>
      </c>
      <c r="E149" s="20">
        <v>80.03</v>
      </c>
      <c r="F149" s="20">
        <v>101.56</v>
      </c>
      <c r="G149" s="20">
        <v>118.15</v>
      </c>
      <c r="H149" s="20"/>
      <c r="I149" s="20"/>
      <c r="J149" s="20"/>
    </row>
    <row r="150" spans="1:10">
      <c r="A150" s="13" t="s">
        <v>184</v>
      </c>
      <c r="B150" s="14">
        <v>1.3</v>
      </c>
      <c r="C150" s="14">
        <v>3</v>
      </c>
      <c r="D150" s="14">
        <v>3.09</v>
      </c>
      <c r="E150" s="14">
        <v>2.87</v>
      </c>
      <c r="F150" s="14">
        <v>3.29</v>
      </c>
      <c r="G150" s="14">
        <v>3.07</v>
      </c>
      <c r="H150" s="14"/>
      <c r="I150" s="14"/>
      <c r="J150" s="14"/>
    </row>
    <row r="151" spans="1:10">
      <c r="A151" s="13" t="s">
        <v>185</v>
      </c>
      <c r="B151" s="14">
        <v>1.51</v>
      </c>
      <c r="C151" s="14">
        <v>5.07</v>
      </c>
      <c r="D151" s="14">
        <v>4.41</v>
      </c>
      <c r="E151" s="14">
        <v>3.58</v>
      </c>
      <c r="F151" s="14">
        <v>3.24</v>
      </c>
      <c r="G151" s="14">
        <v>2.6</v>
      </c>
      <c r="H151" s="14"/>
      <c r="I151" s="14"/>
      <c r="J151" s="14"/>
    </row>
    <row r="152" spans="1:10">
      <c r="A152" s="21" t="s">
        <v>240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3" t="s">
        <v>183</v>
      </c>
      <c r="B153" s="20">
        <v>626.6</v>
      </c>
      <c r="C153" s="20">
        <v>371.6</v>
      </c>
      <c r="D153" s="20">
        <v>459.84</v>
      </c>
      <c r="E153" s="20">
        <v>604.76</v>
      </c>
      <c r="F153" s="20">
        <v>727.55</v>
      </c>
      <c r="G153" s="20">
        <v>968.95</v>
      </c>
      <c r="H153" s="20"/>
      <c r="I153" s="20"/>
      <c r="J153" s="20"/>
    </row>
    <row r="154" spans="1:10">
      <c r="A154" s="13" t="s">
        <v>184</v>
      </c>
      <c r="B154" s="14">
        <v>10.18</v>
      </c>
      <c r="C154" s="14">
        <v>16.899999999999999</v>
      </c>
      <c r="D154" s="14">
        <v>14.55</v>
      </c>
      <c r="E154" s="14">
        <v>16.03</v>
      </c>
      <c r="F154" s="14">
        <v>20.11</v>
      </c>
      <c r="G154" s="14">
        <v>27.96</v>
      </c>
      <c r="H154" s="14"/>
      <c r="I154" s="14"/>
      <c r="J154" s="14"/>
    </row>
    <row r="155" spans="1:10">
      <c r="A155" s="13" t="s">
        <v>185</v>
      </c>
      <c r="B155" s="14">
        <v>1.63</v>
      </c>
      <c r="C155" s="14">
        <v>4.55</v>
      </c>
      <c r="D155" s="14">
        <v>3.16</v>
      </c>
      <c r="E155" s="14">
        <v>2.65</v>
      </c>
      <c r="F155" s="14">
        <v>2.76</v>
      </c>
      <c r="G155" s="14">
        <v>2.89</v>
      </c>
      <c r="H155" s="14"/>
      <c r="I155" s="14"/>
      <c r="J155" s="14"/>
    </row>
    <row r="156" spans="1:10">
      <c r="A156" s="21" t="s">
        <v>241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3" t="s">
        <v>183</v>
      </c>
      <c r="B157" s="20">
        <v>332.43</v>
      </c>
      <c r="C157" s="20">
        <v>207.26</v>
      </c>
      <c r="D157" s="20">
        <v>263.61</v>
      </c>
      <c r="E157" s="20">
        <v>311.44</v>
      </c>
      <c r="F157" s="20">
        <v>392.89</v>
      </c>
      <c r="G157" s="20">
        <v>486.81</v>
      </c>
      <c r="H157" s="20"/>
      <c r="I157" s="20"/>
      <c r="J157" s="20"/>
    </row>
    <row r="158" spans="1:10">
      <c r="A158" s="13" t="s">
        <v>184</v>
      </c>
      <c r="B158" s="14">
        <v>6.64</v>
      </c>
      <c r="C158" s="14">
        <v>8.8800000000000008</v>
      </c>
      <c r="D158" s="14">
        <v>8.9499999999999993</v>
      </c>
      <c r="E158" s="14">
        <v>8.9</v>
      </c>
      <c r="F158" s="14">
        <v>18.18</v>
      </c>
      <c r="G158" s="14">
        <v>16.850000000000001</v>
      </c>
      <c r="H158" s="14"/>
      <c r="I158" s="14"/>
      <c r="J158" s="14"/>
    </row>
    <row r="159" spans="1:10">
      <c r="A159" s="13" t="s">
        <v>185</v>
      </c>
      <c r="B159" s="14">
        <v>2</v>
      </c>
      <c r="C159" s="14">
        <v>4.28</v>
      </c>
      <c r="D159" s="14">
        <v>3.39</v>
      </c>
      <c r="E159" s="14">
        <v>2.86</v>
      </c>
      <c r="F159" s="14">
        <v>4.63</v>
      </c>
      <c r="G159" s="14">
        <v>3.46</v>
      </c>
      <c r="H159" s="14"/>
      <c r="I159" s="14"/>
      <c r="J159" s="14"/>
    </row>
    <row r="160" spans="1:10">
      <c r="A160" s="13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21" t="s">
        <v>242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3" t="s">
        <v>183</v>
      </c>
      <c r="B162" s="20">
        <v>42.89</v>
      </c>
      <c r="C162" s="20">
        <v>14.33</v>
      </c>
      <c r="D162" s="20">
        <v>20.99</v>
      </c>
      <c r="E162" s="20">
        <v>36.44</v>
      </c>
      <c r="F162" s="20">
        <v>46.72</v>
      </c>
      <c r="G162" s="20">
        <v>95.89</v>
      </c>
      <c r="H162" s="20"/>
      <c r="I162" s="20"/>
      <c r="J162" s="20"/>
    </row>
    <row r="163" spans="1:10">
      <c r="A163" s="13" t="s">
        <v>184</v>
      </c>
      <c r="B163" s="14">
        <v>2</v>
      </c>
      <c r="C163" s="14">
        <v>2.23</v>
      </c>
      <c r="D163" s="14">
        <v>2.5299999999999998</v>
      </c>
      <c r="E163" s="14">
        <v>3.01</v>
      </c>
      <c r="F163" s="14">
        <v>3.13</v>
      </c>
      <c r="G163" s="14">
        <v>5.44</v>
      </c>
      <c r="H163" s="14"/>
      <c r="I163" s="14"/>
      <c r="J163" s="14"/>
    </row>
    <row r="164" spans="1:10">
      <c r="A164" s="13" t="s">
        <v>185</v>
      </c>
      <c r="B164" s="14">
        <v>4.67</v>
      </c>
      <c r="C164" s="14">
        <v>15.54</v>
      </c>
      <c r="D164" s="14">
        <v>12.06</v>
      </c>
      <c r="E164" s="14">
        <v>8.25</v>
      </c>
      <c r="F164" s="14">
        <v>6.7</v>
      </c>
      <c r="G164" s="14">
        <v>5.68</v>
      </c>
      <c r="H164" s="14"/>
      <c r="I164" s="14"/>
      <c r="J164" s="14"/>
    </row>
    <row r="165" spans="1:10">
      <c r="A165" s="16" t="s">
        <v>243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3" t="s">
        <v>183</v>
      </c>
      <c r="B166" s="20">
        <v>2694.3</v>
      </c>
      <c r="C166" s="20">
        <v>1055.1500000000001</v>
      </c>
      <c r="D166" s="20">
        <v>1660.37</v>
      </c>
      <c r="E166" s="20">
        <v>2403.7399999999998</v>
      </c>
      <c r="F166" s="20">
        <v>3291.98</v>
      </c>
      <c r="G166" s="20">
        <v>5057.74</v>
      </c>
      <c r="H166" s="20"/>
      <c r="I166" s="20"/>
      <c r="J166" s="20"/>
    </row>
    <row r="167" spans="1:10">
      <c r="A167" s="13" t="s">
        <v>184</v>
      </c>
      <c r="B167" s="14">
        <v>41.14</v>
      </c>
      <c r="C167" s="14">
        <v>47.65</v>
      </c>
      <c r="D167" s="14">
        <v>53.86</v>
      </c>
      <c r="E167" s="14">
        <v>61.33</v>
      </c>
      <c r="F167" s="14">
        <v>95.83</v>
      </c>
      <c r="G167" s="14">
        <v>106.16</v>
      </c>
      <c r="H167" s="14"/>
      <c r="I167" s="14"/>
      <c r="J167" s="14"/>
    </row>
    <row r="168" spans="1:10">
      <c r="A168" s="13" t="s">
        <v>185</v>
      </c>
      <c r="B168" s="14">
        <v>1.53</v>
      </c>
      <c r="C168" s="14">
        <v>4.5199999999999996</v>
      </c>
      <c r="D168" s="14">
        <v>3.24</v>
      </c>
      <c r="E168" s="14">
        <v>2.5499999999999998</v>
      </c>
      <c r="F168" s="14">
        <v>2.91</v>
      </c>
      <c r="G168" s="14">
        <v>2.1</v>
      </c>
      <c r="H168" s="14"/>
      <c r="I168" s="14"/>
      <c r="J168" s="14"/>
    </row>
    <row r="169" spans="1:10">
      <c r="A169" s="11" t="s">
        <v>244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3" t="s">
        <v>183</v>
      </c>
      <c r="B170" s="20">
        <v>497.06</v>
      </c>
      <c r="C170" s="20">
        <v>212.66</v>
      </c>
      <c r="D170" s="20">
        <v>294.14999999999998</v>
      </c>
      <c r="E170" s="20">
        <v>473.75</v>
      </c>
      <c r="F170" s="20">
        <v>533.70000000000005</v>
      </c>
      <c r="G170" s="20">
        <v>970.64</v>
      </c>
      <c r="H170" s="20"/>
      <c r="I170" s="20"/>
      <c r="J170" s="20"/>
    </row>
    <row r="171" spans="1:10">
      <c r="A171" s="13" t="s">
        <v>184</v>
      </c>
      <c r="B171" s="14">
        <v>24</v>
      </c>
      <c r="C171" s="14">
        <v>18.100000000000001</v>
      </c>
      <c r="D171" s="14">
        <v>21.87</v>
      </c>
      <c r="E171" s="14">
        <v>25.5</v>
      </c>
      <c r="F171" s="14">
        <v>29.13</v>
      </c>
      <c r="G171" s="14">
        <v>94.36</v>
      </c>
      <c r="H171" s="14"/>
      <c r="I171" s="14"/>
      <c r="J171" s="14"/>
    </row>
    <row r="172" spans="1:10">
      <c r="A172" s="13" t="s">
        <v>185</v>
      </c>
      <c r="B172" s="14">
        <v>4.83</v>
      </c>
      <c r="C172" s="14">
        <v>8.51</v>
      </c>
      <c r="D172" s="14">
        <v>7.43</v>
      </c>
      <c r="E172" s="14">
        <v>5.38</v>
      </c>
      <c r="F172" s="14">
        <v>5.46</v>
      </c>
      <c r="G172" s="14">
        <v>9.7200000000000006</v>
      </c>
      <c r="H172" s="14"/>
      <c r="I172" s="14"/>
      <c r="J172" s="14"/>
    </row>
    <row r="173" spans="1:10">
      <c r="A173" s="11" t="s">
        <v>245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3" t="s">
        <v>183</v>
      </c>
      <c r="B174" s="20">
        <v>16365.56</v>
      </c>
      <c r="C174" s="20">
        <v>8127.79</v>
      </c>
      <c r="D174" s="20">
        <v>10973.42</v>
      </c>
      <c r="E174" s="20">
        <v>14203.71</v>
      </c>
      <c r="F174" s="20">
        <v>18427.57</v>
      </c>
      <c r="G174" s="20">
        <v>30070.61</v>
      </c>
      <c r="H174" s="20"/>
      <c r="I174" s="20"/>
      <c r="J174" s="20"/>
    </row>
    <row r="175" spans="1:10">
      <c r="A175" s="13" t="s">
        <v>184</v>
      </c>
      <c r="B175" s="14">
        <v>198.89</v>
      </c>
      <c r="C175" s="14">
        <v>197.86</v>
      </c>
      <c r="D175" s="14">
        <v>170.65</v>
      </c>
      <c r="E175" s="14">
        <v>176.58</v>
      </c>
      <c r="F175" s="14">
        <v>345.6</v>
      </c>
      <c r="G175" s="14">
        <v>419.5</v>
      </c>
      <c r="H175" s="14"/>
      <c r="I175" s="14"/>
      <c r="J175" s="14"/>
    </row>
    <row r="176" spans="1:10">
      <c r="A176" s="13" t="s">
        <v>185</v>
      </c>
      <c r="B176" s="14">
        <v>1.22</v>
      </c>
      <c r="C176" s="14">
        <v>2.4300000000000002</v>
      </c>
      <c r="D176" s="14">
        <v>1.56</v>
      </c>
      <c r="E176" s="14">
        <v>1.24</v>
      </c>
      <c r="F176" s="14">
        <v>1.88</v>
      </c>
      <c r="G176" s="14">
        <v>1.4</v>
      </c>
      <c r="H176" s="14"/>
      <c r="I176" s="14"/>
      <c r="J176" s="14"/>
    </row>
    <row r="177" spans="1:10">
      <c r="A177" s="16" t="s">
        <v>246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3" t="s">
        <v>183</v>
      </c>
      <c r="B178" s="20">
        <v>9673.35</v>
      </c>
      <c r="C178" s="20">
        <v>4805.4799999999996</v>
      </c>
      <c r="D178" s="20">
        <v>6404.98</v>
      </c>
      <c r="E178" s="20">
        <v>8269.4599999999991</v>
      </c>
      <c r="F178" s="20">
        <v>10846.54</v>
      </c>
      <c r="G178" s="20">
        <v>18024.68</v>
      </c>
      <c r="H178" s="20"/>
      <c r="I178" s="20"/>
      <c r="J178" s="20"/>
    </row>
    <row r="179" spans="1:10">
      <c r="A179" s="13" t="s">
        <v>184</v>
      </c>
      <c r="B179" s="14">
        <v>158.4</v>
      </c>
      <c r="C179" s="14">
        <v>151.43</v>
      </c>
      <c r="D179" s="14">
        <v>148.88999999999999</v>
      </c>
      <c r="E179" s="14">
        <v>153.85</v>
      </c>
      <c r="F179" s="14">
        <v>311.93</v>
      </c>
      <c r="G179" s="14">
        <v>250.71</v>
      </c>
      <c r="H179" s="14"/>
      <c r="I179" s="14"/>
      <c r="J179" s="14"/>
    </row>
    <row r="180" spans="1:10">
      <c r="A180" s="13" t="s">
        <v>185</v>
      </c>
      <c r="B180" s="14">
        <v>1.64</v>
      </c>
      <c r="C180" s="14">
        <v>3.15</v>
      </c>
      <c r="D180" s="14">
        <v>2.3199999999999998</v>
      </c>
      <c r="E180" s="14">
        <v>1.86</v>
      </c>
      <c r="F180" s="14">
        <v>2.88</v>
      </c>
      <c r="G180" s="14">
        <v>1.39</v>
      </c>
      <c r="H180" s="14"/>
      <c r="I180" s="14"/>
      <c r="J180" s="14"/>
    </row>
    <row r="181" spans="1:10">
      <c r="A181" s="18" t="s">
        <v>247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3" t="s">
        <v>183</v>
      </c>
      <c r="B182" s="20">
        <v>6516.32</v>
      </c>
      <c r="C182" s="20">
        <v>1718.85</v>
      </c>
      <c r="D182" s="20">
        <v>3003.28</v>
      </c>
      <c r="E182" s="20">
        <v>4927.68</v>
      </c>
      <c r="F182" s="20">
        <v>7948.69</v>
      </c>
      <c r="G182" s="20">
        <v>14967.51</v>
      </c>
      <c r="H182" s="20"/>
      <c r="I182" s="20"/>
      <c r="J182" s="20"/>
    </row>
    <row r="183" spans="1:10">
      <c r="A183" s="13" t="s">
        <v>184</v>
      </c>
      <c r="B183" s="14">
        <v>102.41</v>
      </c>
      <c r="C183" s="14">
        <v>93.95</v>
      </c>
      <c r="D183" s="14">
        <v>115.64</v>
      </c>
      <c r="E183" s="14">
        <v>133.47</v>
      </c>
      <c r="F183" s="14">
        <v>151.6</v>
      </c>
      <c r="G183" s="14">
        <v>207.81</v>
      </c>
      <c r="H183" s="14"/>
      <c r="I183" s="14"/>
      <c r="J183" s="14"/>
    </row>
    <row r="184" spans="1:10">
      <c r="A184" s="13" t="s">
        <v>185</v>
      </c>
      <c r="B184" s="14">
        <v>1.57</v>
      </c>
      <c r="C184" s="14">
        <v>5.47</v>
      </c>
      <c r="D184" s="14">
        <v>3.85</v>
      </c>
      <c r="E184" s="14">
        <v>2.71</v>
      </c>
      <c r="F184" s="14">
        <v>1.91</v>
      </c>
      <c r="G184" s="14">
        <v>1.39</v>
      </c>
      <c r="H184" s="14"/>
      <c r="I184" s="14"/>
      <c r="J184" s="14"/>
    </row>
    <row r="185" spans="1:10">
      <c r="A185" s="21" t="s">
        <v>248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3" t="s">
        <v>183</v>
      </c>
      <c r="B186" s="20">
        <v>3752.71</v>
      </c>
      <c r="C186" s="20">
        <v>681.27</v>
      </c>
      <c r="D186" s="20">
        <v>1319.89</v>
      </c>
      <c r="E186" s="20">
        <v>2748</v>
      </c>
      <c r="F186" s="20">
        <v>4884.43</v>
      </c>
      <c r="G186" s="20">
        <v>9120.07</v>
      </c>
      <c r="H186" s="20"/>
      <c r="I186" s="20"/>
      <c r="J186" s="20"/>
    </row>
    <row r="187" spans="1:10">
      <c r="A187" s="13" t="s">
        <v>184</v>
      </c>
      <c r="B187" s="14">
        <v>72.97</v>
      </c>
      <c r="C187" s="14">
        <v>55.42</v>
      </c>
      <c r="D187" s="14">
        <v>66.41</v>
      </c>
      <c r="E187" s="14">
        <v>93.13</v>
      </c>
      <c r="F187" s="14">
        <v>112.26</v>
      </c>
      <c r="G187" s="14">
        <v>158.27000000000001</v>
      </c>
      <c r="H187" s="14"/>
      <c r="I187" s="14"/>
      <c r="J187" s="14"/>
    </row>
    <row r="188" spans="1:10">
      <c r="A188" s="13" t="s">
        <v>185</v>
      </c>
      <c r="B188" s="14">
        <v>1.94</v>
      </c>
      <c r="C188" s="14">
        <v>8.1300000000000008</v>
      </c>
      <c r="D188" s="14">
        <v>5.03</v>
      </c>
      <c r="E188" s="14">
        <v>3.39</v>
      </c>
      <c r="F188" s="14">
        <v>2.2999999999999998</v>
      </c>
      <c r="G188" s="14">
        <v>1.74</v>
      </c>
      <c r="H188" s="14"/>
      <c r="I188" s="14"/>
      <c r="J188" s="14"/>
    </row>
    <row r="189" spans="1:10">
      <c r="A189" s="21" t="s">
        <v>249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3" t="s">
        <v>183</v>
      </c>
      <c r="B190" s="20">
        <v>1648.73</v>
      </c>
      <c r="C190" s="20">
        <v>609.91999999999996</v>
      </c>
      <c r="D190" s="20">
        <v>937.78</v>
      </c>
      <c r="E190" s="20">
        <v>1257.32</v>
      </c>
      <c r="F190" s="20">
        <v>1864.05</v>
      </c>
      <c r="G190" s="20">
        <v>3571.07</v>
      </c>
      <c r="H190" s="20"/>
      <c r="I190" s="20"/>
      <c r="J190" s="20"/>
    </row>
    <row r="191" spans="1:10">
      <c r="A191" s="13" t="s">
        <v>184</v>
      </c>
      <c r="B191" s="14">
        <v>31.91</v>
      </c>
      <c r="C191" s="14">
        <v>27.71</v>
      </c>
      <c r="D191" s="14">
        <v>42.49</v>
      </c>
      <c r="E191" s="14">
        <v>35.24</v>
      </c>
      <c r="F191" s="14">
        <v>47.63</v>
      </c>
      <c r="G191" s="14">
        <v>90.62</v>
      </c>
      <c r="H191" s="14"/>
      <c r="I191" s="14"/>
      <c r="J191" s="14"/>
    </row>
    <row r="192" spans="1:10">
      <c r="A192" s="13" t="s">
        <v>185</v>
      </c>
      <c r="B192" s="14">
        <v>1.94</v>
      </c>
      <c r="C192" s="14">
        <v>4.54</v>
      </c>
      <c r="D192" s="14">
        <v>4.53</v>
      </c>
      <c r="E192" s="14">
        <v>2.8</v>
      </c>
      <c r="F192" s="14">
        <v>2.56</v>
      </c>
      <c r="G192" s="14">
        <v>2.54</v>
      </c>
      <c r="H192" s="14"/>
      <c r="I192" s="14"/>
      <c r="J192" s="14"/>
    </row>
    <row r="193" spans="1:10">
      <c r="A193" s="13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21" t="s">
        <v>250</v>
      </c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3" t="s">
        <v>183</v>
      </c>
      <c r="B195" s="20">
        <v>1114.8800000000001</v>
      </c>
      <c r="C195" s="20">
        <v>427.65</v>
      </c>
      <c r="D195" s="20">
        <v>745.61</v>
      </c>
      <c r="E195" s="20">
        <v>922.36</v>
      </c>
      <c r="F195" s="20">
        <v>1200.21</v>
      </c>
      <c r="G195" s="20">
        <v>2276.37</v>
      </c>
      <c r="H195" s="20"/>
      <c r="I195" s="20"/>
      <c r="J195" s="20"/>
    </row>
    <row r="196" spans="1:10">
      <c r="A196" s="13" t="s">
        <v>184</v>
      </c>
      <c r="B196" s="14">
        <v>31.92</v>
      </c>
      <c r="C196" s="14">
        <v>32.49</v>
      </c>
      <c r="D196" s="14">
        <v>51.07</v>
      </c>
      <c r="E196" s="14">
        <v>42.58</v>
      </c>
      <c r="F196" s="14">
        <v>53.48</v>
      </c>
      <c r="G196" s="14">
        <v>91.48</v>
      </c>
      <c r="H196" s="14"/>
      <c r="I196" s="14"/>
      <c r="J196" s="14"/>
    </row>
    <row r="197" spans="1:10">
      <c r="A197" s="13" t="s">
        <v>185</v>
      </c>
      <c r="B197" s="14">
        <v>2.86</v>
      </c>
      <c r="C197" s="14">
        <v>7.6</v>
      </c>
      <c r="D197" s="14">
        <v>6.85</v>
      </c>
      <c r="E197" s="14">
        <v>4.62</v>
      </c>
      <c r="F197" s="14">
        <v>4.46</v>
      </c>
      <c r="G197" s="14">
        <v>4.0199999999999996</v>
      </c>
      <c r="H197" s="14"/>
      <c r="I197" s="14"/>
      <c r="J197" s="14"/>
    </row>
    <row r="198" spans="1:10">
      <c r="A198" s="18" t="s">
        <v>251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3" t="s">
        <v>183</v>
      </c>
      <c r="B199" s="20">
        <v>2589.75</v>
      </c>
      <c r="C199" s="20">
        <v>2946.44</v>
      </c>
      <c r="D199" s="20">
        <v>3239.65</v>
      </c>
      <c r="E199" s="20">
        <v>3032.21</v>
      </c>
      <c r="F199" s="20">
        <v>2369.23</v>
      </c>
      <c r="G199" s="20">
        <v>1363.05</v>
      </c>
      <c r="H199" s="20"/>
      <c r="I199" s="20"/>
      <c r="J199" s="20"/>
    </row>
    <row r="200" spans="1:10">
      <c r="A200" s="13" t="s">
        <v>184</v>
      </c>
      <c r="B200" s="14">
        <v>70.66</v>
      </c>
      <c r="C200" s="14">
        <v>95.56</v>
      </c>
      <c r="D200" s="14">
        <v>100.32</v>
      </c>
      <c r="E200" s="14">
        <v>87.43</v>
      </c>
      <c r="F200" s="14">
        <v>265.97000000000003</v>
      </c>
      <c r="G200" s="14">
        <v>81.88</v>
      </c>
      <c r="H200" s="14"/>
      <c r="I200" s="14"/>
      <c r="J200" s="14"/>
    </row>
    <row r="201" spans="1:10">
      <c r="A201" s="13" t="s">
        <v>185</v>
      </c>
      <c r="B201" s="14">
        <v>2.73</v>
      </c>
      <c r="C201" s="14">
        <v>3.24</v>
      </c>
      <c r="D201" s="14">
        <v>3.1</v>
      </c>
      <c r="E201" s="14">
        <v>2.88</v>
      </c>
      <c r="F201" s="14">
        <v>11.23</v>
      </c>
      <c r="G201" s="14">
        <v>6.01</v>
      </c>
      <c r="H201" s="14"/>
      <c r="I201" s="14"/>
      <c r="J201" s="14"/>
    </row>
    <row r="202" spans="1:10">
      <c r="A202" s="18" t="s">
        <v>252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3" t="s">
        <v>183</v>
      </c>
      <c r="B203" s="20">
        <v>567.28</v>
      </c>
      <c r="C203" s="20">
        <v>140.19999999999999</v>
      </c>
      <c r="D203" s="20">
        <v>162.05000000000001</v>
      </c>
      <c r="E203" s="20">
        <v>309.58</v>
      </c>
      <c r="F203" s="20">
        <v>528.62</v>
      </c>
      <c r="G203" s="20">
        <v>1694.12</v>
      </c>
      <c r="H203" s="20"/>
      <c r="I203" s="20"/>
      <c r="J203" s="20"/>
    </row>
    <row r="204" spans="1:10">
      <c r="A204" s="13" t="s">
        <v>184</v>
      </c>
      <c r="B204" s="14">
        <v>23.59</v>
      </c>
      <c r="C204" s="14">
        <v>20.21</v>
      </c>
      <c r="D204" s="14">
        <v>17.489999999999998</v>
      </c>
      <c r="E204" s="14">
        <v>24.19</v>
      </c>
      <c r="F204" s="14">
        <v>31.01</v>
      </c>
      <c r="G204" s="14">
        <v>92.84</v>
      </c>
      <c r="H204" s="14"/>
      <c r="I204" s="14"/>
      <c r="J204" s="14"/>
    </row>
    <row r="205" spans="1:10">
      <c r="A205" s="13" t="s">
        <v>185</v>
      </c>
      <c r="B205" s="14">
        <v>4.16</v>
      </c>
      <c r="C205" s="14">
        <v>14.41</v>
      </c>
      <c r="D205" s="14">
        <v>10.79</v>
      </c>
      <c r="E205" s="14">
        <v>7.82</v>
      </c>
      <c r="F205" s="14">
        <v>5.87</v>
      </c>
      <c r="G205" s="14">
        <v>5.48</v>
      </c>
      <c r="H205" s="14"/>
      <c r="I205" s="14"/>
      <c r="J205" s="14"/>
    </row>
    <row r="206" spans="1:10">
      <c r="A206" s="16" t="s">
        <v>253</v>
      </c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3" t="s">
        <v>183</v>
      </c>
      <c r="B207" s="20">
        <v>3397.03</v>
      </c>
      <c r="C207" s="20">
        <v>2090.14</v>
      </c>
      <c r="D207" s="20">
        <v>2782.17</v>
      </c>
      <c r="E207" s="20">
        <v>3306.96</v>
      </c>
      <c r="F207" s="20">
        <v>3900.81</v>
      </c>
      <c r="G207" s="20">
        <v>4901.7299999999996</v>
      </c>
      <c r="H207" s="20"/>
      <c r="I207" s="20"/>
      <c r="J207" s="20"/>
    </row>
    <row r="208" spans="1:10">
      <c r="A208" s="13" t="s">
        <v>184</v>
      </c>
      <c r="B208" s="14">
        <v>28.3</v>
      </c>
      <c r="C208" s="14">
        <v>48.99</v>
      </c>
      <c r="D208" s="14">
        <v>35.83</v>
      </c>
      <c r="E208" s="14">
        <v>35.18</v>
      </c>
      <c r="F208" s="14">
        <v>41.53</v>
      </c>
      <c r="G208" s="14">
        <v>49.98</v>
      </c>
      <c r="H208" s="14"/>
      <c r="I208" s="14"/>
      <c r="J208" s="14"/>
    </row>
    <row r="209" spans="1:10">
      <c r="A209" s="13" t="s">
        <v>185</v>
      </c>
      <c r="B209" s="14">
        <v>0.83</v>
      </c>
      <c r="C209" s="14">
        <v>2.34</v>
      </c>
      <c r="D209" s="14">
        <v>1.29</v>
      </c>
      <c r="E209" s="14">
        <v>1.06</v>
      </c>
      <c r="F209" s="14">
        <v>1.06</v>
      </c>
      <c r="G209" s="14">
        <v>1.02</v>
      </c>
      <c r="H209" s="14"/>
      <c r="I209" s="14"/>
      <c r="J209" s="14"/>
    </row>
    <row r="210" spans="1:10">
      <c r="A210" s="18" t="s">
        <v>254</v>
      </c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3" t="s">
        <v>183</v>
      </c>
      <c r="B211" s="20">
        <v>508.74</v>
      </c>
      <c r="C211" s="20">
        <v>306.48</v>
      </c>
      <c r="D211" s="20">
        <v>425.86</v>
      </c>
      <c r="E211" s="20">
        <v>477.08</v>
      </c>
      <c r="F211" s="20">
        <v>574.79</v>
      </c>
      <c r="G211" s="20">
        <v>758.94</v>
      </c>
      <c r="H211" s="20"/>
      <c r="I211" s="20"/>
      <c r="J211" s="20"/>
    </row>
    <row r="212" spans="1:10">
      <c r="A212" s="13" t="s">
        <v>184</v>
      </c>
      <c r="B212" s="14">
        <v>15.67</v>
      </c>
      <c r="C212" s="14">
        <v>16.98</v>
      </c>
      <c r="D212" s="14">
        <v>22.24</v>
      </c>
      <c r="E212" s="14">
        <v>19.22</v>
      </c>
      <c r="F212" s="14">
        <v>20.56</v>
      </c>
      <c r="G212" s="14">
        <v>22.17</v>
      </c>
      <c r="H212" s="14"/>
      <c r="I212" s="14"/>
      <c r="J212" s="14"/>
    </row>
    <row r="213" spans="1:10">
      <c r="A213" s="13" t="s">
        <v>185</v>
      </c>
      <c r="B213" s="14">
        <v>3.08</v>
      </c>
      <c r="C213" s="14">
        <v>5.54</v>
      </c>
      <c r="D213" s="14">
        <v>5.22</v>
      </c>
      <c r="E213" s="14">
        <v>4.03</v>
      </c>
      <c r="F213" s="14">
        <v>3.58</v>
      </c>
      <c r="G213" s="14">
        <v>2.92</v>
      </c>
      <c r="H213" s="14"/>
      <c r="I213" s="14"/>
      <c r="J213" s="14"/>
    </row>
    <row r="214" spans="1:10">
      <c r="A214" s="18" t="s">
        <v>255</v>
      </c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3" t="s">
        <v>183</v>
      </c>
      <c r="B215" s="20">
        <v>1265.8800000000001</v>
      </c>
      <c r="C215" s="20">
        <v>842.59</v>
      </c>
      <c r="D215" s="20">
        <v>1082.78</v>
      </c>
      <c r="E215" s="20">
        <v>1237.44</v>
      </c>
      <c r="F215" s="20">
        <v>1406.72</v>
      </c>
      <c r="G215" s="20">
        <v>1758.78</v>
      </c>
      <c r="H215" s="20"/>
      <c r="I215" s="20"/>
      <c r="J215" s="20"/>
    </row>
    <row r="216" spans="1:10">
      <c r="A216" s="13" t="s">
        <v>184</v>
      </c>
      <c r="B216" s="14">
        <v>21.3</v>
      </c>
      <c r="C216" s="14">
        <v>27.51</v>
      </c>
      <c r="D216" s="14">
        <v>26.14</v>
      </c>
      <c r="E216" s="14">
        <v>22.86</v>
      </c>
      <c r="F216" s="14">
        <v>28.22</v>
      </c>
      <c r="G216" s="14">
        <v>31.48</v>
      </c>
      <c r="H216" s="14"/>
      <c r="I216" s="14"/>
      <c r="J216" s="14"/>
    </row>
    <row r="217" spans="1:10">
      <c r="A217" s="13" t="s">
        <v>185</v>
      </c>
      <c r="B217" s="14">
        <v>1.68</v>
      </c>
      <c r="C217" s="14">
        <v>3.26</v>
      </c>
      <c r="D217" s="14">
        <v>2.41</v>
      </c>
      <c r="E217" s="14">
        <v>1.85</v>
      </c>
      <c r="F217" s="14">
        <v>2.0099999999999998</v>
      </c>
      <c r="G217" s="14">
        <v>1.79</v>
      </c>
      <c r="H217" s="14"/>
      <c r="I217" s="14"/>
      <c r="J217" s="14"/>
    </row>
    <row r="218" spans="1:10">
      <c r="A218" s="18" t="s">
        <v>256</v>
      </c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3" t="s">
        <v>183</v>
      </c>
      <c r="B219" s="20">
        <v>138.01</v>
      </c>
      <c r="C219" s="20">
        <v>86.72</v>
      </c>
      <c r="D219" s="20">
        <v>104.5</v>
      </c>
      <c r="E219" s="20">
        <v>121.08</v>
      </c>
      <c r="F219" s="20">
        <v>154.81</v>
      </c>
      <c r="G219" s="20">
        <v>222.77</v>
      </c>
      <c r="H219" s="20"/>
      <c r="I219" s="20"/>
      <c r="J219" s="20"/>
    </row>
    <row r="220" spans="1:10">
      <c r="A220" s="13" t="s">
        <v>184</v>
      </c>
      <c r="B220" s="14">
        <v>7.67</v>
      </c>
      <c r="C220" s="14">
        <v>9.06</v>
      </c>
      <c r="D220" s="14">
        <v>12.97</v>
      </c>
      <c r="E220" s="14">
        <v>9.2200000000000006</v>
      </c>
      <c r="F220" s="14">
        <v>10.23</v>
      </c>
      <c r="G220" s="14">
        <v>16.62</v>
      </c>
      <c r="H220" s="14"/>
      <c r="I220" s="14"/>
      <c r="J220" s="14"/>
    </row>
    <row r="221" spans="1:10">
      <c r="A221" s="13" t="s">
        <v>185</v>
      </c>
      <c r="B221" s="14">
        <v>5.56</v>
      </c>
      <c r="C221" s="14">
        <v>10.45</v>
      </c>
      <c r="D221" s="14">
        <v>12.41</v>
      </c>
      <c r="E221" s="14">
        <v>7.61</v>
      </c>
      <c r="F221" s="14">
        <v>6.61</v>
      </c>
      <c r="G221" s="14">
        <v>7.46</v>
      </c>
      <c r="H221" s="14"/>
      <c r="I221" s="14"/>
      <c r="J221" s="14"/>
    </row>
    <row r="222" spans="1:10">
      <c r="A222" s="18" t="s">
        <v>257</v>
      </c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3" t="s">
        <v>183</v>
      </c>
      <c r="B223" s="20">
        <v>1087</v>
      </c>
      <c r="C223" s="20">
        <v>634.07000000000005</v>
      </c>
      <c r="D223" s="20">
        <v>862.5</v>
      </c>
      <c r="E223" s="20">
        <v>1088.69</v>
      </c>
      <c r="F223" s="20">
        <v>1297.1400000000001</v>
      </c>
      <c r="G223" s="20">
        <v>1551.49</v>
      </c>
      <c r="H223" s="20"/>
      <c r="I223" s="20"/>
      <c r="J223" s="20"/>
    </row>
    <row r="224" spans="1:10">
      <c r="A224" s="13" t="s">
        <v>184</v>
      </c>
      <c r="B224" s="14">
        <v>8.75</v>
      </c>
      <c r="C224" s="14">
        <v>14.68</v>
      </c>
      <c r="D224" s="14">
        <v>11.62</v>
      </c>
      <c r="E224" s="14">
        <v>11.96</v>
      </c>
      <c r="F224" s="14">
        <v>18.09</v>
      </c>
      <c r="G224" s="14">
        <v>18.649999999999999</v>
      </c>
      <c r="H224" s="14"/>
      <c r="I224" s="14"/>
      <c r="J224" s="14"/>
    </row>
    <row r="225" spans="1:10">
      <c r="A225" s="13" t="s">
        <v>185</v>
      </c>
      <c r="B225" s="14">
        <v>0.8</v>
      </c>
      <c r="C225" s="14">
        <v>2.31</v>
      </c>
      <c r="D225" s="14">
        <v>1.35</v>
      </c>
      <c r="E225" s="14">
        <v>1.1000000000000001</v>
      </c>
      <c r="F225" s="14">
        <v>1.39</v>
      </c>
      <c r="G225" s="14">
        <v>1.2</v>
      </c>
      <c r="H225" s="14"/>
      <c r="I225" s="14"/>
      <c r="J225" s="14"/>
    </row>
    <row r="226" spans="1:10">
      <c r="A226" s="18" t="s">
        <v>258</v>
      </c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3" t="s">
        <v>183</v>
      </c>
      <c r="B227" s="20">
        <v>397.41</v>
      </c>
      <c r="C227" s="20">
        <v>220.28</v>
      </c>
      <c r="D227" s="20">
        <v>306.52999999999997</v>
      </c>
      <c r="E227" s="20">
        <v>382.67</v>
      </c>
      <c r="F227" s="20">
        <v>467.35</v>
      </c>
      <c r="G227" s="20">
        <v>609.75</v>
      </c>
      <c r="H227" s="20"/>
      <c r="I227" s="20"/>
      <c r="J227" s="20"/>
    </row>
    <row r="228" spans="1:10">
      <c r="A228" s="13" t="s">
        <v>184</v>
      </c>
      <c r="B228" s="14">
        <v>9.2899999999999991</v>
      </c>
      <c r="C228" s="14">
        <v>9.7799999999999994</v>
      </c>
      <c r="D228" s="14">
        <v>10.26</v>
      </c>
      <c r="E228" s="14">
        <v>12.22</v>
      </c>
      <c r="F228" s="14">
        <v>13.69</v>
      </c>
      <c r="G228" s="14">
        <v>16.79</v>
      </c>
      <c r="H228" s="14"/>
      <c r="I228" s="14"/>
      <c r="J228" s="14"/>
    </row>
    <row r="229" spans="1:10">
      <c r="A229" s="13" t="s">
        <v>185</v>
      </c>
      <c r="B229" s="14">
        <v>2.34</v>
      </c>
      <c r="C229" s="14">
        <v>4.4400000000000004</v>
      </c>
      <c r="D229" s="14">
        <v>3.35</v>
      </c>
      <c r="E229" s="14">
        <v>3.19</v>
      </c>
      <c r="F229" s="14">
        <v>2.93</v>
      </c>
      <c r="G229" s="14">
        <v>2.75</v>
      </c>
      <c r="H229" s="14"/>
      <c r="I229" s="14"/>
      <c r="J229" s="14"/>
    </row>
    <row r="230" spans="1:10">
      <c r="A230" s="16" t="s">
        <v>259</v>
      </c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3" t="s">
        <v>183</v>
      </c>
      <c r="B231" s="20">
        <v>947.69</v>
      </c>
      <c r="C231" s="20">
        <v>310.33</v>
      </c>
      <c r="D231" s="20">
        <v>443.2</v>
      </c>
      <c r="E231" s="20">
        <v>668.41</v>
      </c>
      <c r="F231" s="20">
        <v>916.39</v>
      </c>
      <c r="G231" s="20">
        <v>2397.66</v>
      </c>
      <c r="H231" s="20"/>
      <c r="I231" s="20"/>
      <c r="J231" s="20"/>
    </row>
    <row r="232" spans="1:10">
      <c r="A232" s="13" t="s">
        <v>184</v>
      </c>
      <c r="B232" s="14">
        <v>30.46</v>
      </c>
      <c r="C232" s="14">
        <v>24.01</v>
      </c>
      <c r="D232" s="14">
        <v>21.36</v>
      </c>
      <c r="E232" s="14">
        <v>36.57</v>
      </c>
      <c r="F232" s="14">
        <v>29.31</v>
      </c>
      <c r="G232" s="14">
        <v>127.16</v>
      </c>
      <c r="H232" s="14"/>
      <c r="I232" s="14"/>
      <c r="J232" s="14"/>
    </row>
    <row r="233" spans="1:10">
      <c r="A233" s="13" t="s">
        <v>185</v>
      </c>
      <c r="B233" s="14">
        <v>3.21</v>
      </c>
      <c r="C233" s="14">
        <v>7.74</v>
      </c>
      <c r="D233" s="14">
        <v>4.82</v>
      </c>
      <c r="E233" s="14">
        <v>5.47</v>
      </c>
      <c r="F233" s="14">
        <v>3.2</v>
      </c>
      <c r="G233" s="14">
        <v>5.3</v>
      </c>
      <c r="H233" s="14"/>
      <c r="I233" s="14"/>
      <c r="J233" s="14"/>
    </row>
    <row r="234" spans="1:10">
      <c r="A234" s="18" t="s">
        <v>260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3" t="s">
        <v>183</v>
      </c>
      <c r="B235" s="20">
        <v>392.63</v>
      </c>
      <c r="C235" s="20">
        <v>90.12</v>
      </c>
      <c r="D235" s="20">
        <v>129.72999999999999</v>
      </c>
      <c r="E235" s="20">
        <v>246.32</v>
      </c>
      <c r="F235" s="20">
        <v>379.41</v>
      </c>
      <c r="G235" s="20">
        <v>1116.3399999999999</v>
      </c>
      <c r="H235" s="20"/>
      <c r="I235" s="20"/>
      <c r="J235" s="20"/>
    </row>
    <row r="236" spans="1:10">
      <c r="A236" s="13" t="s">
        <v>184</v>
      </c>
      <c r="B236" s="14">
        <v>27.61</v>
      </c>
      <c r="C236" s="14">
        <v>12.84</v>
      </c>
      <c r="D236" s="14">
        <v>13.04</v>
      </c>
      <c r="E236" s="14">
        <v>23.46</v>
      </c>
      <c r="F236" s="14">
        <v>21.86</v>
      </c>
      <c r="G236" s="14">
        <v>122.61</v>
      </c>
      <c r="H236" s="14"/>
      <c r="I236" s="14"/>
      <c r="J236" s="14"/>
    </row>
    <row r="237" spans="1:10">
      <c r="A237" s="13" t="s">
        <v>185</v>
      </c>
      <c r="B237" s="14">
        <v>7.03</v>
      </c>
      <c r="C237" s="14">
        <v>14.24</v>
      </c>
      <c r="D237" s="14">
        <v>10.050000000000001</v>
      </c>
      <c r="E237" s="14">
        <v>9.52</v>
      </c>
      <c r="F237" s="14">
        <v>5.76</v>
      </c>
      <c r="G237" s="14">
        <v>10.98</v>
      </c>
      <c r="H237" s="14"/>
      <c r="I237" s="14"/>
      <c r="J237" s="14"/>
    </row>
    <row r="238" spans="1:10">
      <c r="A238" s="18" t="s">
        <v>261</v>
      </c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3" t="s">
        <v>183</v>
      </c>
      <c r="B239" s="20">
        <v>555.07000000000005</v>
      </c>
      <c r="C239" s="20">
        <v>220.21</v>
      </c>
      <c r="D239" s="20">
        <v>313.47000000000003</v>
      </c>
      <c r="E239" s="20">
        <v>422.09</v>
      </c>
      <c r="F239" s="20">
        <v>536.98</v>
      </c>
      <c r="G239" s="20">
        <v>1281.33</v>
      </c>
      <c r="H239" s="20"/>
      <c r="I239" s="20"/>
      <c r="J239" s="20"/>
    </row>
    <row r="240" spans="1:10">
      <c r="A240" s="13" t="s">
        <v>184</v>
      </c>
      <c r="B240" s="14">
        <v>12.61</v>
      </c>
      <c r="C240" s="14">
        <v>17.14</v>
      </c>
      <c r="D240" s="14">
        <v>15.95</v>
      </c>
      <c r="E240" s="14">
        <v>27.74</v>
      </c>
      <c r="F240" s="14">
        <v>15.71</v>
      </c>
      <c r="G240" s="14">
        <v>51.01</v>
      </c>
      <c r="H240" s="14"/>
      <c r="I240" s="14"/>
      <c r="J240" s="14"/>
    </row>
    <row r="241" spans="1:10">
      <c r="A241" s="13" t="s">
        <v>185</v>
      </c>
      <c r="B241" s="14">
        <v>2.27</v>
      </c>
      <c r="C241" s="14">
        <v>7.78</v>
      </c>
      <c r="D241" s="14">
        <v>5.09</v>
      </c>
      <c r="E241" s="14">
        <v>6.57</v>
      </c>
      <c r="F241" s="14">
        <v>2.92</v>
      </c>
      <c r="G241" s="14">
        <v>3.98</v>
      </c>
      <c r="H241" s="14"/>
      <c r="I241" s="14"/>
      <c r="J241" s="14"/>
    </row>
    <row r="242" spans="1:10">
      <c r="A242" s="16" t="s">
        <v>262</v>
      </c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3" t="s">
        <v>183</v>
      </c>
      <c r="B243" s="20">
        <v>639.57000000000005</v>
      </c>
      <c r="C243" s="20">
        <v>331.33</v>
      </c>
      <c r="D243" s="20">
        <v>437.4</v>
      </c>
      <c r="E243" s="20">
        <v>552.38</v>
      </c>
      <c r="F243" s="20">
        <v>778.97</v>
      </c>
      <c r="G243" s="20">
        <v>1097.4000000000001</v>
      </c>
      <c r="H243" s="20"/>
      <c r="I243" s="20"/>
      <c r="J243" s="20"/>
    </row>
    <row r="244" spans="1:10">
      <c r="A244" s="13" t="s">
        <v>184</v>
      </c>
      <c r="B244" s="14">
        <v>15.3</v>
      </c>
      <c r="C244" s="14">
        <v>17.91</v>
      </c>
      <c r="D244" s="14">
        <v>17.760000000000002</v>
      </c>
      <c r="E244" s="14">
        <v>21.46</v>
      </c>
      <c r="F244" s="14">
        <v>34</v>
      </c>
      <c r="G244" s="14">
        <v>57.6</v>
      </c>
      <c r="H244" s="14"/>
      <c r="I244" s="14"/>
      <c r="J244" s="14"/>
    </row>
    <row r="245" spans="1:10">
      <c r="A245" s="13" t="s">
        <v>185</v>
      </c>
      <c r="B245" s="14">
        <v>2.39</v>
      </c>
      <c r="C245" s="14">
        <v>5.4</v>
      </c>
      <c r="D245" s="14">
        <v>4.0599999999999996</v>
      </c>
      <c r="E245" s="14">
        <v>3.89</v>
      </c>
      <c r="F245" s="14">
        <v>4.37</v>
      </c>
      <c r="G245" s="14">
        <v>5.25</v>
      </c>
      <c r="H245" s="14"/>
      <c r="I245" s="14"/>
      <c r="J245" s="14"/>
    </row>
    <row r="246" spans="1:10">
      <c r="A246" s="18" t="s">
        <v>263</v>
      </c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3" t="s">
        <v>183</v>
      </c>
      <c r="B247" s="20">
        <v>151.22</v>
      </c>
      <c r="C247" s="20">
        <v>94.36</v>
      </c>
      <c r="D247" s="20">
        <v>113.62</v>
      </c>
      <c r="E247" s="20">
        <v>138.07</v>
      </c>
      <c r="F247" s="20">
        <v>194.07</v>
      </c>
      <c r="G247" s="20">
        <v>215.91</v>
      </c>
      <c r="H247" s="20"/>
      <c r="I247" s="20"/>
      <c r="J247" s="20"/>
    </row>
    <row r="248" spans="1:10">
      <c r="A248" s="13" t="s">
        <v>184</v>
      </c>
      <c r="B248" s="14">
        <v>4.1399999999999997</v>
      </c>
      <c r="C248" s="14">
        <v>8.9700000000000006</v>
      </c>
      <c r="D248" s="14">
        <v>6.12</v>
      </c>
      <c r="E248" s="14">
        <v>5.93</v>
      </c>
      <c r="F248" s="14">
        <v>13.38</v>
      </c>
      <c r="G248" s="14">
        <v>9.32</v>
      </c>
      <c r="H248" s="14"/>
      <c r="I248" s="14"/>
      <c r="J248" s="14"/>
    </row>
    <row r="249" spans="1:10">
      <c r="A249" s="13" t="s">
        <v>185</v>
      </c>
      <c r="B249" s="14">
        <v>2.74</v>
      </c>
      <c r="C249" s="14">
        <v>9.51</v>
      </c>
      <c r="D249" s="14">
        <v>5.39</v>
      </c>
      <c r="E249" s="14">
        <v>4.29</v>
      </c>
      <c r="F249" s="14">
        <v>6.89</v>
      </c>
      <c r="G249" s="14">
        <v>4.32</v>
      </c>
      <c r="H249" s="14"/>
      <c r="I249" s="14"/>
      <c r="J249" s="14"/>
    </row>
    <row r="250" spans="1:10">
      <c r="A250" s="18" t="s">
        <v>264</v>
      </c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3" t="s">
        <v>183</v>
      </c>
      <c r="B251" s="20">
        <v>329.84</v>
      </c>
      <c r="C251" s="20">
        <v>161.32</v>
      </c>
      <c r="D251" s="20">
        <v>223.23</v>
      </c>
      <c r="E251" s="20">
        <v>287.69</v>
      </c>
      <c r="F251" s="20">
        <v>388.19</v>
      </c>
      <c r="G251" s="20">
        <v>588.55999999999995</v>
      </c>
      <c r="H251" s="20"/>
      <c r="I251" s="20"/>
      <c r="J251" s="20"/>
    </row>
    <row r="252" spans="1:10">
      <c r="A252" s="13" t="s">
        <v>184</v>
      </c>
      <c r="B252" s="14">
        <v>11.24</v>
      </c>
      <c r="C252" s="14">
        <v>10.52</v>
      </c>
      <c r="D252" s="14">
        <v>12.17</v>
      </c>
      <c r="E252" s="14">
        <v>15.74</v>
      </c>
      <c r="F252" s="14">
        <v>26.79</v>
      </c>
      <c r="G252" s="14">
        <v>51.39</v>
      </c>
      <c r="H252" s="14"/>
      <c r="I252" s="14"/>
      <c r="J252" s="14"/>
    </row>
    <row r="253" spans="1:10">
      <c r="A253" s="13" t="s">
        <v>185</v>
      </c>
      <c r="B253" s="14">
        <v>3.41</v>
      </c>
      <c r="C253" s="14">
        <v>6.52</v>
      </c>
      <c r="D253" s="14">
        <v>5.45</v>
      </c>
      <c r="E253" s="14">
        <v>5.47</v>
      </c>
      <c r="F253" s="14">
        <v>6.9</v>
      </c>
      <c r="G253" s="14">
        <v>8.73</v>
      </c>
      <c r="H253" s="14"/>
      <c r="I253" s="14"/>
      <c r="J253" s="14"/>
    </row>
    <row r="254" spans="1:10">
      <c r="A254" s="18" t="s">
        <v>265</v>
      </c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3" t="s">
        <v>183</v>
      </c>
      <c r="B255" s="20">
        <v>158.51</v>
      </c>
      <c r="C255" s="20">
        <v>75.650000000000006</v>
      </c>
      <c r="D255" s="20">
        <v>100.55</v>
      </c>
      <c r="E255" s="20">
        <v>126.62</v>
      </c>
      <c r="F255" s="20">
        <v>196.71</v>
      </c>
      <c r="G255" s="20">
        <v>292.93</v>
      </c>
      <c r="H255" s="20"/>
      <c r="I255" s="20"/>
      <c r="J255" s="20"/>
    </row>
    <row r="256" spans="1:10">
      <c r="A256" s="13" t="s">
        <v>184</v>
      </c>
      <c r="B256" s="14">
        <v>7.24</v>
      </c>
      <c r="C256" s="14">
        <v>7.36</v>
      </c>
      <c r="D256" s="14">
        <v>7.47</v>
      </c>
      <c r="E256" s="14">
        <v>9.86</v>
      </c>
      <c r="F256" s="14">
        <v>16.43</v>
      </c>
      <c r="G256" s="14">
        <v>18.420000000000002</v>
      </c>
      <c r="H256" s="14"/>
      <c r="I256" s="14"/>
      <c r="J256" s="14"/>
    </row>
    <row r="257" spans="1:10">
      <c r="A257" s="13" t="s">
        <v>185</v>
      </c>
      <c r="B257" s="14">
        <v>4.57</v>
      </c>
      <c r="C257" s="14">
        <v>9.73</v>
      </c>
      <c r="D257" s="14">
        <v>7.43</v>
      </c>
      <c r="E257" s="14">
        <v>7.79</v>
      </c>
      <c r="F257" s="14">
        <v>8.35</v>
      </c>
      <c r="G257" s="14">
        <v>6.29</v>
      </c>
      <c r="H257" s="14"/>
      <c r="I257" s="14"/>
      <c r="J257" s="14"/>
    </row>
    <row r="258" spans="1:10">
      <c r="A258" s="16" t="s">
        <v>266</v>
      </c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3" t="s">
        <v>183</v>
      </c>
      <c r="B259" s="20">
        <v>1707.93</v>
      </c>
      <c r="C259" s="20">
        <v>590.51</v>
      </c>
      <c r="D259" s="20">
        <v>905.66</v>
      </c>
      <c r="E259" s="20">
        <v>1406.5</v>
      </c>
      <c r="F259" s="20">
        <v>1984.86</v>
      </c>
      <c r="G259" s="20">
        <v>3649.14</v>
      </c>
      <c r="H259" s="20"/>
      <c r="I259" s="20"/>
      <c r="J259" s="20"/>
    </row>
    <row r="260" spans="1:10">
      <c r="A260" s="13" t="s">
        <v>184</v>
      </c>
      <c r="B260" s="14">
        <v>41.07</v>
      </c>
      <c r="C260" s="14">
        <v>40.29</v>
      </c>
      <c r="D260" s="14">
        <v>48.29</v>
      </c>
      <c r="E260" s="14">
        <v>58.22</v>
      </c>
      <c r="F260" s="14">
        <v>74.8</v>
      </c>
      <c r="G260" s="14">
        <v>140.96</v>
      </c>
      <c r="H260" s="14"/>
      <c r="I260" s="14"/>
      <c r="J260" s="14"/>
    </row>
    <row r="261" spans="1:10">
      <c r="A261" s="13" t="s">
        <v>185</v>
      </c>
      <c r="B261" s="14">
        <v>2.4</v>
      </c>
      <c r="C261" s="14">
        <v>6.82</v>
      </c>
      <c r="D261" s="14">
        <v>5.33</v>
      </c>
      <c r="E261" s="14">
        <v>4.1399999999999997</v>
      </c>
      <c r="F261" s="14">
        <v>3.77</v>
      </c>
      <c r="G261" s="14">
        <v>3.86</v>
      </c>
      <c r="H261" s="14"/>
      <c r="I261" s="14"/>
      <c r="J261" s="14"/>
    </row>
    <row r="262" spans="1:10">
      <c r="A262" s="18" t="s">
        <v>267</v>
      </c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3" t="s">
        <v>183</v>
      </c>
      <c r="B263" s="20">
        <v>153.85</v>
      </c>
      <c r="C263" s="20">
        <v>60.76</v>
      </c>
      <c r="D263" s="20">
        <v>90.5</v>
      </c>
      <c r="E263" s="20">
        <v>156.72999999999999</v>
      </c>
      <c r="F263" s="20">
        <v>191.38</v>
      </c>
      <c r="G263" s="20">
        <v>269.73</v>
      </c>
      <c r="H263" s="20"/>
      <c r="I263" s="20"/>
      <c r="J263" s="20"/>
    </row>
    <row r="264" spans="1:10">
      <c r="A264" s="13" t="s">
        <v>184</v>
      </c>
      <c r="B264" s="14">
        <v>7.75</v>
      </c>
      <c r="C264" s="14">
        <v>12.18</v>
      </c>
      <c r="D264" s="14">
        <v>11.9</v>
      </c>
      <c r="E264" s="14">
        <v>17.47</v>
      </c>
      <c r="F264" s="14">
        <v>24.68</v>
      </c>
      <c r="G264" s="14">
        <v>24.29</v>
      </c>
      <c r="H264" s="14"/>
      <c r="I264" s="14"/>
      <c r="J264" s="14"/>
    </row>
    <row r="265" spans="1:10">
      <c r="A265" s="13" t="s">
        <v>185</v>
      </c>
      <c r="B265" s="14">
        <v>5.04</v>
      </c>
      <c r="C265" s="14">
        <v>20.05</v>
      </c>
      <c r="D265" s="14">
        <v>13.15</v>
      </c>
      <c r="E265" s="14">
        <v>11.14</v>
      </c>
      <c r="F265" s="14">
        <v>12.89</v>
      </c>
      <c r="G265" s="14">
        <v>9.01</v>
      </c>
      <c r="H265" s="14"/>
      <c r="I265" s="14"/>
      <c r="J265" s="14"/>
    </row>
    <row r="266" spans="1:10">
      <c r="A266" s="18" t="s">
        <v>268</v>
      </c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3" t="s">
        <v>183</v>
      </c>
      <c r="B267" s="20">
        <v>463.23</v>
      </c>
      <c r="C267" s="20">
        <v>135.16</v>
      </c>
      <c r="D267" s="20">
        <v>223.3</v>
      </c>
      <c r="E267" s="20">
        <v>356.2</v>
      </c>
      <c r="F267" s="20">
        <v>510.1</v>
      </c>
      <c r="G267" s="20">
        <v>1090.27</v>
      </c>
      <c r="H267" s="20"/>
      <c r="I267" s="20"/>
      <c r="J267" s="20"/>
    </row>
    <row r="268" spans="1:10">
      <c r="A268" s="13" t="s">
        <v>184</v>
      </c>
      <c r="B268" s="14">
        <v>22.4</v>
      </c>
      <c r="C268" s="14">
        <v>18.079999999999998</v>
      </c>
      <c r="D268" s="14">
        <v>22.88</v>
      </c>
      <c r="E268" s="14">
        <v>26.1</v>
      </c>
      <c r="F268" s="14">
        <v>30.6</v>
      </c>
      <c r="G268" s="14">
        <v>95.94</v>
      </c>
      <c r="H268" s="14"/>
      <c r="I268" s="14"/>
      <c r="J268" s="14"/>
    </row>
    <row r="269" spans="1:10">
      <c r="A269" s="13" t="s">
        <v>185</v>
      </c>
      <c r="B269" s="14">
        <v>4.83</v>
      </c>
      <c r="C269" s="14">
        <v>13.38</v>
      </c>
      <c r="D269" s="14">
        <v>10.25</v>
      </c>
      <c r="E269" s="14">
        <v>7.33</v>
      </c>
      <c r="F269" s="14">
        <v>6</v>
      </c>
      <c r="G269" s="14">
        <v>8.8000000000000007</v>
      </c>
      <c r="H269" s="14"/>
      <c r="I269" s="14"/>
      <c r="J269" s="14"/>
    </row>
    <row r="270" spans="1:10">
      <c r="A270" s="18" t="s">
        <v>269</v>
      </c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3" t="s">
        <v>183</v>
      </c>
      <c r="B271" s="20">
        <v>47.5</v>
      </c>
      <c r="C271" s="20">
        <v>20.27</v>
      </c>
      <c r="D271" s="20">
        <v>17.89</v>
      </c>
      <c r="E271" s="20">
        <v>32.42</v>
      </c>
      <c r="F271" s="20">
        <v>40.229999999999997</v>
      </c>
      <c r="G271" s="20">
        <v>126.59</v>
      </c>
      <c r="H271" s="20"/>
      <c r="I271" s="20"/>
      <c r="J271" s="20"/>
    </row>
    <row r="272" spans="1:10">
      <c r="A272" s="13" t="s">
        <v>184</v>
      </c>
      <c r="B272" s="14">
        <v>3.94</v>
      </c>
      <c r="C272" s="14">
        <v>6.4</v>
      </c>
      <c r="D272" s="14">
        <v>4.4400000000000004</v>
      </c>
      <c r="E272" s="14">
        <v>6.02</v>
      </c>
      <c r="F272" s="14">
        <v>6.19</v>
      </c>
      <c r="G272" s="14">
        <v>18.649999999999999</v>
      </c>
      <c r="H272" s="14"/>
      <c r="I272" s="14"/>
      <c r="J272" s="14"/>
    </row>
    <row r="273" spans="1:10">
      <c r="A273" s="13" t="s">
        <v>185</v>
      </c>
      <c r="B273" s="14">
        <v>8.3000000000000007</v>
      </c>
      <c r="C273" s="14">
        <v>31.56</v>
      </c>
      <c r="D273" s="14">
        <v>24.85</v>
      </c>
      <c r="E273" s="14">
        <v>18.579999999999998</v>
      </c>
      <c r="F273" s="14">
        <v>15.38</v>
      </c>
      <c r="G273" s="14">
        <v>14.73</v>
      </c>
      <c r="H273" s="14"/>
      <c r="I273" s="14"/>
      <c r="J273" s="14"/>
    </row>
    <row r="274" spans="1:10">
      <c r="A274" s="18" t="s">
        <v>270</v>
      </c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3" t="s">
        <v>183</v>
      </c>
      <c r="B275" s="20">
        <v>241.26</v>
      </c>
      <c r="C275" s="20">
        <v>93.19</v>
      </c>
      <c r="D275" s="20">
        <v>142.4</v>
      </c>
      <c r="E275" s="20">
        <v>184.69</v>
      </c>
      <c r="F275" s="20">
        <v>261.32</v>
      </c>
      <c r="G275" s="20">
        <v>524.27</v>
      </c>
      <c r="H275" s="20"/>
      <c r="I275" s="20"/>
      <c r="J275" s="20"/>
    </row>
    <row r="276" spans="1:10">
      <c r="A276" s="13" t="s">
        <v>184</v>
      </c>
      <c r="B276" s="14">
        <v>10.51</v>
      </c>
      <c r="C276" s="14">
        <v>16.239999999999998</v>
      </c>
      <c r="D276" s="14">
        <v>10.16</v>
      </c>
      <c r="E276" s="14">
        <v>16.71</v>
      </c>
      <c r="F276" s="14">
        <v>21.61</v>
      </c>
      <c r="G276" s="14">
        <v>41.9</v>
      </c>
      <c r="H276" s="14"/>
      <c r="I276" s="14"/>
      <c r="J276" s="14"/>
    </row>
    <row r="277" spans="1:10">
      <c r="A277" s="13" t="s">
        <v>185</v>
      </c>
      <c r="B277" s="14">
        <v>4.3600000000000003</v>
      </c>
      <c r="C277" s="14">
        <v>17.420000000000002</v>
      </c>
      <c r="D277" s="14">
        <v>7.13</v>
      </c>
      <c r="E277" s="14">
        <v>9.0500000000000007</v>
      </c>
      <c r="F277" s="14">
        <v>8.27</v>
      </c>
      <c r="G277" s="14">
        <v>7.99</v>
      </c>
      <c r="H277" s="14"/>
      <c r="I277" s="14"/>
      <c r="J277" s="14"/>
    </row>
    <row r="278" spans="1:10">
      <c r="A278" s="18" t="s">
        <v>271</v>
      </c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3" t="s">
        <v>183</v>
      </c>
      <c r="B279" s="20">
        <v>108.69</v>
      </c>
      <c r="C279" s="20">
        <v>41.47</v>
      </c>
      <c r="D279" s="20">
        <v>64.099999999999994</v>
      </c>
      <c r="E279" s="20">
        <v>90.22</v>
      </c>
      <c r="F279" s="20">
        <v>133.04</v>
      </c>
      <c r="G279" s="20">
        <v>214.49</v>
      </c>
      <c r="H279" s="20"/>
      <c r="I279" s="20"/>
      <c r="J279" s="20"/>
    </row>
    <row r="280" spans="1:10">
      <c r="A280" s="13" t="s">
        <v>184</v>
      </c>
      <c r="B280" s="14">
        <v>6.9</v>
      </c>
      <c r="C280" s="14">
        <v>4.74</v>
      </c>
      <c r="D280" s="14">
        <v>6.29</v>
      </c>
      <c r="E280" s="14">
        <v>7.9</v>
      </c>
      <c r="F280" s="14">
        <v>16.29</v>
      </c>
      <c r="G280" s="14">
        <v>26.8</v>
      </c>
      <c r="H280" s="14"/>
      <c r="I280" s="14"/>
      <c r="J280" s="14"/>
    </row>
    <row r="281" spans="1:10">
      <c r="A281" s="13" t="s">
        <v>185</v>
      </c>
      <c r="B281" s="14">
        <v>6.35</v>
      </c>
      <c r="C281" s="14">
        <v>11.44</v>
      </c>
      <c r="D281" s="14">
        <v>9.82</v>
      </c>
      <c r="E281" s="14">
        <v>8.76</v>
      </c>
      <c r="F281" s="14">
        <v>12.24</v>
      </c>
      <c r="G281" s="14">
        <v>12.49</v>
      </c>
      <c r="H281" s="14"/>
      <c r="I281" s="14"/>
      <c r="J281" s="14"/>
    </row>
    <row r="282" spans="1:10">
      <c r="A282" s="18" t="s">
        <v>272</v>
      </c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3" t="s">
        <v>183</v>
      </c>
      <c r="B283" s="20">
        <v>693.39</v>
      </c>
      <c r="C283" s="20">
        <v>239.66</v>
      </c>
      <c r="D283" s="20">
        <v>367.47</v>
      </c>
      <c r="E283" s="20">
        <v>586.24</v>
      </c>
      <c r="F283" s="20">
        <v>848.79</v>
      </c>
      <c r="G283" s="20">
        <v>1423.78</v>
      </c>
      <c r="H283" s="20"/>
      <c r="I283" s="20"/>
      <c r="J283" s="20"/>
    </row>
    <row r="284" spans="1:10">
      <c r="A284" s="13" t="s">
        <v>184</v>
      </c>
      <c r="B284" s="14">
        <v>17.07</v>
      </c>
      <c r="C284" s="14">
        <v>15.54</v>
      </c>
      <c r="D284" s="14">
        <v>23.02</v>
      </c>
      <c r="E284" s="14">
        <v>39.58</v>
      </c>
      <c r="F284" s="14">
        <v>45.39</v>
      </c>
      <c r="G284" s="14">
        <v>57.89</v>
      </c>
      <c r="H284" s="14"/>
      <c r="I284" s="14"/>
      <c r="J284" s="14"/>
    </row>
    <row r="285" spans="1:10">
      <c r="A285" s="13" t="s">
        <v>185</v>
      </c>
      <c r="B285" s="14">
        <v>2.46</v>
      </c>
      <c r="C285" s="14">
        <v>6.48</v>
      </c>
      <c r="D285" s="14">
        <v>6.26</v>
      </c>
      <c r="E285" s="14">
        <v>6.75</v>
      </c>
      <c r="F285" s="14">
        <v>5.35</v>
      </c>
      <c r="G285" s="14">
        <v>4.07</v>
      </c>
      <c r="H285" s="14"/>
      <c r="I285" s="14"/>
      <c r="J285" s="14"/>
    </row>
    <row r="286" spans="1:10">
      <c r="A286" s="11" t="s">
        <v>273</v>
      </c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3" t="s">
        <v>183</v>
      </c>
      <c r="B287" s="20">
        <v>1873.89</v>
      </c>
      <c r="C287" s="20">
        <v>844.88</v>
      </c>
      <c r="D287" s="20">
        <v>1193.43</v>
      </c>
      <c r="E287" s="20">
        <v>1679.88</v>
      </c>
      <c r="F287" s="20">
        <v>2101.14</v>
      </c>
      <c r="G287" s="20">
        <v>3548.27</v>
      </c>
      <c r="H287" s="20"/>
      <c r="I287" s="20"/>
      <c r="J287" s="20"/>
    </row>
    <row r="288" spans="1:10">
      <c r="A288" s="13" t="s">
        <v>184</v>
      </c>
      <c r="B288" s="14">
        <v>34.619999999999997</v>
      </c>
      <c r="C288" s="14">
        <v>55.82</v>
      </c>
      <c r="D288" s="14">
        <v>55.02</v>
      </c>
      <c r="E288" s="14">
        <v>79.180000000000007</v>
      </c>
      <c r="F288" s="14">
        <v>89.01</v>
      </c>
      <c r="G288" s="14">
        <v>111.73</v>
      </c>
      <c r="H288" s="14"/>
      <c r="I288" s="14"/>
      <c r="J288" s="14"/>
    </row>
    <row r="289" spans="1:10">
      <c r="A289" s="13" t="s">
        <v>185</v>
      </c>
      <c r="B289" s="14">
        <v>1.85</v>
      </c>
      <c r="C289" s="14">
        <v>6.61</v>
      </c>
      <c r="D289" s="14">
        <v>4.6100000000000003</v>
      </c>
      <c r="E289" s="14">
        <v>4.71</v>
      </c>
      <c r="F289" s="14">
        <v>4.24</v>
      </c>
      <c r="G289" s="14">
        <v>3.15</v>
      </c>
      <c r="H289" s="14"/>
      <c r="I289" s="14"/>
      <c r="J289" s="14"/>
    </row>
    <row r="290" spans="1:10">
      <c r="A290" s="16" t="s">
        <v>274</v>
      </c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3" t="s">
        <v>183</v>
      </c>
      <c r="B291" s="20">
        <v>443.52</v>
      </c>
      <c r="C291" s="20">
        <v>148.03</v>
      </c>
      <c r="D291" s="20">
        <v>289.33</v>
      </c>
      <c r="E291" s="20">
        <v>403.03</v>
      </c>
      <c r="F291" s="20">
        <v>556.20000000000005</v>
      </c>
      <c r="G291" s="20">
        <v>820.56</v>
      </c>
      <c r="H291" s="20"/>
      <c r="I291" s="20"/>
      <c r="J291" s="20"/>
    </row>
    <row r="292" spans="1:10">
      <c r="A292" s="13" t="s">
        <v>184</v>
      </c>
      <c r="B292" s="14">
        <v>15.35</v>
      </c>
      <c r="C292" s="14">
        <v>14.81</v>
      </c>
      <c r="D292" s="14">
        <v>26.57</v>
      </c>
      <c r="E292" s="14">
        <v>29.83</v>
      </c>
      <c r="F292" s="14">
        <v>35.61</v>
      </c>
      <c r="G292" s="14">
        <v>43.95</v>
      </c>
      <c r="H292" s="14"/>
      <c r="I292" s="14"/>
      <c r="J292" s="14"/>
    </row>
    <row r="293" spans="1:10">
      <c r="A293" s="13" t="s">
        <v>185</v>
      </c>
      <c r="B293" s="14">
        <v>3.46</v>
      </c>
      <c r="C293" s="14">
        <v>10</v>
      </c>
      <c r="D293" s="14">
        <v>9.18</v>
      </c>
      <c r="E293" s="14">
        <v>7.4</v>
      </c>
      <c r="F293" s="14">
        <v>6.4</v>
      </c>
      <c r="G293" s="14">
        <v>5.36</v>
      </c>
      <c r="H293" s="14"/>
      <c r="I293" s="14"/>
      <c r="J293" s="14"/>
    </row>
    <row r="294" spans="1:10">
      <c r="A294" s="18" t="s">
        <v>275</v>
      </c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3" t="s">
        <v>183</v>
      </c>
      <c r="B295" s="20">
        <v>352.58</v>
      </c>
      <c r="C295" s="20">
        <v>112.84</v>
      </c>
      <c r="D295" s="20">
        <v>218.71</v>
      </c>
      <c r="E295" s="20">
        <v>325.43</v>
      </c>
      <c r="F295" s="20">
        <v>451.51</v>
      </c>
      <c r="G295" s="20">
        <v>654.07000000000005</v>
      </c>
      <c r="H295" s="20"/>
      <c r="I295" s="20"/>
      <c r="J295" s="20"/>
    </row>
    <row r="296" spans="1:10">
      <c r="A296" s="13" t="s">
        <v>184</v>
      </c>
      <c r="B296" s="14">
        <v>14.15</v>
      </c>
      <c r="C296" s="14">
        <v>13.59</v>
      </c>
      <c r="D296" s="14">
        <v>24.79</v>
      </c>
      <c r="E296" s="14">
        <v>27.58</v>
      </c>
      <c r="F296" s="14">
        <v>35.729999999999997</v>
      </c>
      <c r="G296" s="14">
        <v>40.69</v>
      </c>
      <c r="H296" s="14"/>
      <c r="I296" s="14"/>
      <c r="J296" s="14"/>
    </row>
    <row r="297" spans="1:10">
      <c r="A297" s="13" t="s">
        <v>185</v>
      </c>
      <c r="B297" s="14">
        <v>4.01</v>
      </c>
      <c r="C297" s="14">
        <v>12.04</v>
      </c>
      <c r="D297" s="14">
        <v>11.33</v>
      </c>
      <c r="E297" s="14">
        <v>8.4700000000000006</v>
      </c>
      <c r="F297" s="14">
        <v>7.91</v>
      </c>
      <c r="G297" s="14">
        <v>6.22</v>
      </c>
      <c r="H297" s="14"/>
      <c r="I297" s="14"/>
      <c r="J297" s="14"/>
    </row>
    <row r="298" spans="1:10">
      <c r="A298" s="18" t="s">
        <v>276</v>
      </c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3" t="s">
        <v>183</v>
      </c>
      <c r="B299" s="20">
        <v>90.94</v>
      </c>
      <c r="C299" s="20">
        <v>35.19</v>
      </c>
      <c r="D299" s="20">
        <v>70.63</v>
      </c>
      <c r="E299" s="20">
        <v>77.599999999999994</v>
      </c>
      <c r="F299" s="20">
        <v>104.69</v>
      </c>
      <c r="G299" s="20">
        <v>166.49</v>
      </c>
      <c r="H299" s="20"/>
      <c r="I299" s="20"/>
      <c r="J299" s="20"/>
    </row>
    <row r="300" spans="1:10">
      <c r="A300" s="13" t="s">
        <v>184</v>
      </c>
      <c r="B300" s="14">
        <v>3.26</v>
      </c>
      <c r="C300" s="14">
        <v>5.51</v>
      </c>
      <c r="D300" s="14">
        <v>7.46</v>
      </c>
      <c r="E300" s="14">
        <v>6.26</v>
      </c>
      <c r="F300" s="14">
        <v>7.24</v>
      </c>
      <c r="G300" s="14">
        <v>9.43</v>
      </c>
      <c r="H300" s="14"/>
      <c r="I300" s="14"/>
      <c r="J300" s="14"/>
    </row>
    <row r="301" spans="1:10">
      <c r="A301" s="13" t="s">
        <v>185</v>
      </c>
      <c r="B301" s="14">
        <v>3.58</v>
      </c>
      <c r="C301" s="14">
        <v>15.66</v>
      </c>
      <c r="D301" s="14">
        <v>10.56</v>
      </c>
      <c r="E301" s="14">
        <v>8.07</v>
      </c>
      <c r="F301" s="14">
        <v>6.92</v>
      </c>
      <c r="G301" s="14">
        <v>5.66</v>
      </c>
      <c r="H301" s="14"/>
      <c r="I301" s="14"/>
      <c r="J301" s="14"/>
    </row>
    <row r="302" spans="1:10">
      <c r="A302" s="16" t="s">
        <v>277</v>
      </c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3" t="s">
        <v>183</v>
      </c>
      <c r="B303" s="20">
        <v>751.03</v>
      </c>
      <c r="C303" s="20">
        <v>355.25</v>
      </c>
      <c r="D303" s="20">
        <v>476.02</v>
      </c>
      <c r="E303" s="20">
        <v>669.4</v>
      </c>
      <c r="F303" s="20">
        <v>810.65</v>
      </c>
      <c r="G303" s="20">
        <v>1443.26</v>
      </c>
      <c r="H303" s="20"/>
      <c r="I303" s="20"/>
      <c r="J303" s="20"/>
    </row>
    <row r="304" spans="1:10">
      <c r="A304" s="13" t="s">
        <v>184</v>
      </c>
      <c r="B304" s="14">
        <v>19.5</v>
      </c>
      <c r="C304" s="14">
        <v>31.4</v>
      </c>
      <c r="D304" s="14">
        <v>24.6</v>
      </c>
      <c r="E304" s="14">
        <v>44.24</v>
      </c>
      <c r="F304" s="14">
        <v>42.88</v>
      </c>
      <c r="G304" s="14">
        <v>72.47</v>
      </c>
      <c r="H304" s="14"/>
      <c r="I304" s="14"/>
      <c r="J304" s="14"/>
    </row>
    <row r="305" spans="1:10">
      <c r="A305" s="13" t="s">
        <v>185</v>
      </c>
      <c r="B305" s="14">
        <v>2.6</v>
      </c>
      <c r="C305" s="14">
        <v>8.84</v>
      </c>
      <c r="D305" s="14">
        <v>5.17</v>
      </c>
      <c r="E305" s="14">
        <v>6.61</v>
      </c>
      <c r="F305" s="14">
        <v>5.29</v>
      </c>
      <c r="G305" s="14">
        <v>5.0199999999999996</v>
      </c>
      <c r="H305" s="14"/>
      <c r="I305" s="14"/>
      <c r="J305" s="14"/>
    </row>
    <row r="306" spans="1:10">
      <c r="A306" s="18" t="s">
        <v>278</v>
      </c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3" t="s">
        <v>183</v>
      </c>
      <c r="B307" s="20">
        <v>628.59</v>
      </c>
      <c r="C307" s="20">
        <v>300.41000000000003</v>
      </c>
      <c r="D307" s="20">
        <v>407.47</v>
      </c>
      <c r="E307" s="20">
        <v>565.22</v>
      </c>
      <c r="F307" s="20">
        <v>679.98</v>
      </c>
      <c r="G307" s="20">
        <v>1189.43</v>
      </c>
      <c r="H307" s="20"/>
      <c r="I307" s="20"/>
      <c r="J307" s="20"/>
    </row>
    <row r="308" spans="1:10">
      <c r="A308" s="13" t="s">
        <v>184</v>
      </c>
      <c r="B308" s="14">
        <v>18.010000000000002</v>
      </c>
      <c r="C308" s="14">
        <v>31.07</v>
      </c>
      <c r="D308" s="14">
        <v>23.21</v>
      </c>
      <c r="E308" s="14">
        <v>42.08</v>
      </c>
      <c r="F308" s="14">
        <v>40.83</v>
      </c>
      <c r="G308" s="14">
        <v>70.63</v>
      </c>
      <c r="H308" s="14"/>
      <c r="I308" s="14"/>
      <c r="J308" s="14"/>
    </row>
    <row r="309" spans="1:10">
      <c r="A309" s="13" t="s">
        <v>185</v>
      </c>
      <c r="B309" s="14">
        <v>2.87</v>
      </c>
      <c r="C309" s="14">
        <v>10.34</v>
      </c>
      <c r="D309" s="14">
        <v>5.7</v>
      </c>
      <c r="E309" s="14">
        <v>7.45</v>
      </c>
      <c r="F309" s="14">
        <v>6</v>
      </c>
      <c r="G309" s="14">
        <v>5.94</v>
      </c>
      <c r="H309" s="14"/>
      <c r="I309" s="14"/>
      <c r="J309" s="14"/>
    </row>
    <row r="310" spans="1:10">
      <c r="A310" s="18" t="s">
        <v>279</v>
      </c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3" t="s">
        <v>183</v>
      </c>
      <c r="B311" s="20">
        <v>122.44</v>
      </c>
      <c r="C311" s="20">
        <v>54.84</v>
      </c>
      <c r="D311" s="20">
        <v>68.55</v>
      </c>
      <c r="E311" s="20">
        <v>104.18</v>
      </c>
      <c r="F311" s="20">
        <v>130.66999999999999</v>
      </c>
      <c r="G311" s="20">
        <v>253.83</v>
      </c>
      <c r="H311" s="20"/>
      <c r="I311" s="20"/>
      <c r="J311" s="20"/>
    </row>
    <row r="312" spans="1:10">
      <c r="A312" s="13" t="s">
        <v>184</v>
      </c>
      <c r="B312" s="14">
        <v>4.75</v>
      </c>
      <c r="C312" s="14">
        <v>6.47</v>
      </c>
      <c r="D312" s="14">
        <v>6.41</v>
      </c>
      <c r="E312" s="14">
        <v>7.63</v>
      </c>
      <c r="F312" s="14">
        <v>8.2899999999999991</v>
      </c>
      <c r="G312" s="14">
        <v>16.239999999999998</v>
      </c>
      <c r="H312" s="14"/>
      <c r="I312" s="14"/>
      <c r="J312" s="14"/>
    </row>
    <row r="313" spans="1:10">
      <c r="A313" s="13" t="s">
        <v>185</v>
      </c>
      <c r="B313" s="14">
        <v>3.88</v>
      </c>
      <c r="C313" s="14">
        <v>11.8</v>
      </c>
      <c r="D313" s="14">
        <v>9.35</v>
      </c>
      <c r="E313" s="14">
        <v>7.32</v>
      </c>
      <c r="F313" s="14">
        <v>6.34</v>
      </c>
      <c r="G313" s="14">
        <v>6.4</v>
      </c>
      <c r="H313" s="14"/>
      <c r="I313" s="14"/>
      <c r="J313" s="14"/>
    </row>
    <row r="314" spans="1:10">
      <c r="A314" s="16" t="s">
        <v>280</v>
      </c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3" t="s">
        <v>183</v>
      </c>
      <c r="B315" s="20">
        <v>95.73</v>
      </c>
      <c r="C315" s="20">
        <v>61.67</v>
      </c>
      <c r="D315" s="20">
        <v>63.77</v>
      </c>
      <c r="E315" s="20">
        <v>93.34</v>
      </c>
      <c r="F315" s="20">
        <v>116.35</v>
      </c>
      <c r="G315" s="20">
        <v>143.44</v>
      </c>
      <c r="H315" s="20"/>
      <c r="I315" s="20"/>
      <c r="J315" s="20"/>
    </row>
    <row r="316" spans="1:10">
      <c r="A316" s="13" t="s">
        <v>184</v>
      </c>
      <c r="B316" s="14">
        <v>3.95</v>
      </c>
      <c r="C316" s="14">
        <v>8.5</v>
      </c>
      <c r="D316" s="14">
        <v>6.98</v>
      </c>
      <c r="E316" s="14">
        <v>8.24</v>
      </c>
      <c r="F316" s="14">
        <v>10.91</v>
      </c>
      <c r="G316" s="14">
        <v>13.42</v>
      </c>
      <c r="H316" s="14"/>
      <c r="I316" s="14"/>
      <c r="J316" s="14"/>
    </row>
    <row r="317" spans="1:10">
      <c r="A317" s="13" t="s">
        <v>185</v>
      </c>
      <c r="B317" s="14">
        <v>4.12</v>
      </c>
      <c r="C317" s="14">
        <v>13.78</v>
      </c>
      <c r="D317" s="14">
        <v>10.94</v>
      </c>
      <c r="E317" s="14">
        <v>8.83</v>
      </c>
      <c r="F317" s="14">
        <v>9.3800000000000008</v>
      </c>
      <c r="G317" s="14">
        <v>9.35</v>
      </c>
      <c r="H317" s="14"/>
      <c r="I317" s="14"/>
      <c r="J317" s="14"/>
    </row>
    <row r="318" spans="1:10">
      <c r="A318" s="16" t="s">
        <v>281</v>
      </c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3" t="s">
        <v>183</v>
      </c>
      <c r="B319" s="20">
        <v>303.92</v>
      </c>
      <c r="C319" s="20">
        <v>167.17</v>
      </c>
      <c r="D319" s="20">
        <v>216.77</v>
      </c>
      <c r="E319" s="20">
        <v>279.31</v>
      </c>
      <c r="F319" s="20">
        <v>353.33</v>
      </c>
      <c r="G319" s="20">
        <v>502.85</v>
      </c>
      <c r="H319" s="20"/>
      <c r="I319" s="20"/>
      <c r="J319" s="20"/>
    </row>
    <row r="320" spans="1:10">
      <c r="A320" s="13" t="s">
        <v>184</v>
      </c>
      <c r="B320" s="14">
        <v>11.89</v>
      </c>
      <c r="C320" s="14">
        <v>21.11</v>
      </c>
      <c r="D320" s="14">
        <v>19.399999999999999</v>
      </c>
      <c r="E320" s="14">
        <v>24.43</v>
      </c>
      <c r="F320" s="14">
        <v>29.41</v>
      </c>
      <c r="G320" s="14">
        <v>37.53</v>
      </c>
      <c r="H320" s="14"/>
      <c r="I320" s="14"/>
      <c r="J320" s="14"/>
    </row>
    <row r="321" spans="1:10">
      <c r="A321" s="13" t="s">
        <v>185</v>
      </c>
      <c r="B321" s="14">
        <v>3.91</v>
      </c>
      <c r="C321" s="14">
        <v>12.63</v>
      </c>
      <c r="D321" s="14">
        <v>8.9499999999999993</v>
      </c>
      <c r="E321" s="14">
        <v>8.74</v>
      </c>
      <c r="F321" s="14">
        <v>8.32</v>
      </c>
      <c r="G321" s="14">
        <v>7.46</v>
      </c>
      <c r="H321" s="14"/>
      <c r="I321" s="14"/>
      <c r="J321" s="14"/>
    </row>
    <row r="322" spans="1:10">
      <c r="A322" s="16" t="s">
        <v>282</v>
      </c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3" t="s">
        <v>183</v>
      </c>
      <c r="B323" s="20">
        <v>279.69</v>
      </c>
      <c r="C323" s="20">
        <v>112.75</v>
      </c>
      <c r="D323" s="20">
        <v>147.53</v>
      </c>
      <c r="E323" s="20">
        <v>234.81</v>
      </c>
      <c r="F323" s="20">
        <v>264.61</v>
      </c>
      <c r="G323" s="20">
        <v>638.16</v>
      </c>
      <c r="H323" s="20"/>
      <c r="I323" s="20"/>
      <c r="J323" s="20"/>
    </row>
    <row r="324" spans="1:10">
      <c r="A324" s="13" t="s">
        <v>184</v>
      </c>
      <c r="B324" s="14">
        <v>12.26</v>
      </c>
      <c r="C324" s="14">
        <v>8.94</v>
      </c>
      <c r="D324" s="14">
        <v>10.43</v>
      </c>
      <c r="E324" s="14">
        <v>25.05</v>
      </c>
      <c r="F324" s="14">
        <v>14.7</v>
      </c>
      <c r="G324" s="14">
        <v>44.58</v>
      </c>
      <c r="H324" s="14"/>
      <c r="I324" s="14"/>
      <c r="J324" s="14"/>
    </row>
    <row r="325" spans="1:10">
      <c r="A325" s="13" t="s">
        <v>185</v>
      </c>
      <c r="B325" s="14">
        <v>4.38</v>
      </c>
      <c r="C325" s="14">
        <v>7.93</v>
      </c>
      <c r="D325" s="14">
        <v>7.07</v>
      </c>
      <c r="E325" s="14">
        <v>10.67</v>
      </c>
      <c r="F325" s="14">
        <v>5.55</v>
      </c>
      <c r="G325" s="14">
        <v>6.99</v>
      </c>
      <c r="H325" s="14"/>
      <c r="I325" s="14"/>
      <c r="J325" s="14"/>
    </row>
    <row r="326" spans="1:10">
      <c r="A326" s="11" t="s">
        <v>283</v>
      </c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3" t="s">
        <v>183</v>
      </c>
      <c r="B327" s="20">
        <v>8507.9</v>
      </c>
      <c r="C327" s="20">
        <v>3038.41</v>
      </c>
      <c r="D327" s="20">
        <v>5277.49</v>
      </c>
      <c r="E327" s="20">
        <v>7661.81</v>
      </c>
      <c r="F327" s="20">
        <v>10119.76</v>
      </c>
      <c r="G327" s="20">
        <v>16426.349999999999</v>
      </c>
      <c r="H327" s="20"/>
      <c r="I327" s="20"/>
      <c r="J327" s="20"/>
    </row>
    <row r="328" spans="1:10">
      <c r="A328" s="13" t="s">
        <v>184</v>
      </c>
      <c r="B328" s="14">
        <v>153.94999999999999</v>
      </c>
      <c r="C328" s="14">
        <v>163.62</v>
      </c>
      <c r="D328" s="14">
        <v>173.73</v>
      </c>
      <c r="E328" s="14">
        <v>209.31</v>
      </c>
      <c r="F328" s="14">
        <v>312.57</v>
      </c>
      <c r="G328" s="14">
        <v>416.91</v>
      </c>
      <c r="H328" s="14"/>
      <c r="I328" s="14"/>
      <c r="J328" s="14"/>
    </row>
    <row r="329" spans="1:10">
      <c r="A329" s="13" t="s">
        <v>185</v>
      </c>
      <c r="B329" s="14">
        <v>1.81</v>
      </c>
      <c r="C329" s="14">
        <v>5.39</v>
      </c>
      <c r="D329" s="14">
        <v>3.29</v>
      </c>
      <c r="E329" s="14">
        <v>2.73</v>
      </c>
      <c r="F329" s="14">
        <v>3.09</v>
      </c>
      <c r="G329" s="14">
        <v>2.54</v>
      </c>
      <c r="H329" s="14"/>
      <c r="I329" s="14"/>
      <c r="J329" s="14"/>
    </row>
    <row r="330" spans="1:10">
      <c r="A330" s="16" t="s">
        <v>284</v>
      </c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3" t="s">
        <v>183</v>
      </c>
      <c r="B331" s="20">
        <v>3420.83</v>
      </c>
      <c r="C331" s="20">
        <v>987</v>
      </c>
      <c r="D331" s="20">
        <v>1954.22</v>
      </c>
      <c r="E331" s="20">
        <v>2939.77</v>
      </c>
      <c r="F331" s="20">
        <v>3773.76</v>
      </c>
      <c r="G331" s="20">
        <v>7441.79</v>
      </c>
      <c r="H331" s="20"/>
      <c r="I331" s="20"/>
      <c r="J331" s="20"/>
    </row>
    <row r="332" spans="1:10">
      <c r="A332" s="13" t="s">
        <v>184</v>
      </c>
      <c r="B332" s="14">
        <v>123.4</v>
      </c>
      <c r="C332" s="14">
        <v>135.35</v>
      </c>
      <c r="D332" s="14">
        <v>157.46</v>
      </c>
      <c r="E332" s="14">
        <v>188.32</v>
      </c>
      <c r="F332" s="14">
        <v>287.95999999999998</v>
      </c>
      <c r="G332" s="14">
        <v>363.63</v>
      </c>
      <c r="H332" s="14"/>
      <c r="I332" s="14"/>
      <c r="J332" s="14"/>
    </row>
    <row r="333" spans="1:10">
      <c r="A333" s="13" t="s">
        <v>185</v>
      </c>
      <c r="B333" s="14">
        <v>3.61</v>
      </c>
      <c r="C333" s="14">
        <v>13.71</v>
      </c>
      <c r="D333" s="14">
        <v>8.06</v>
      </c>
      <c r="E333" s="14">
        <v>6.41</v>
      </c>
      <c r="F333" s="14">
        <v>7.63</v>
      </c>
      <c r="G333" s="14">
        <v>4.8899999999999997</v>
      </c>
      <c r="H333" s="14"/>
      <c r="I333" s="14"/>
      <c r="J333" s="14"/>
    </row>
    <row r="334" spans="1:10">
      <c r="A334" s="18" t="s">
        <v>285</v>
      </c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3" t="s">
        <v>183</v>
      </c>
      <c r="B335" s="20">
        <v>1798.12</v>
      </c>
      <c r="C335" s="20">
        <v>432.89</v>
      </c>
      <c r="D335" s="20">
        <v>697.51</v>
      </c>
      <c r="E335" s="20">
        <v>1256.3</v>
      </c>
      <c r="F335" s="20">
        <v>1831.11</v>
      </c>
      <c r="G335" s="20">
        <v>4767.6899999999996</v>
      </c>
      <c r="H335" s="20"/>
      <c r="I335" s="20"/>
      <c r="J335" s="20"/>
    </row>
    <row r="336" spans="1:10">
      <c r="A336" s="13" t="s">
        <v>184</v>
      </c>
      <c r="B336" s="14">
        <v>89.08</v>
      </c>
      <c r="C336" s="14">
        <v>101.78</v>
      </c>
      <c r="D336" s="14">
        <v>142.24</v>
      </c>
      <c r="E336" s="14">
        <v>154.44</v>
      </c>
      <c r="F336" s="14">
        <v>221.11</v>
      </c>
      <c r="G336" s="14">
        <v>314.66000000000003</v>
      </c>
      <c r="H336" s="14"/>
      <c r="I336" s="14"/>
      <c r="J336" s="14"/>
    </row>
    <row r="337" spans="1:10">
      <c r="A337" s="13" t="s">
        <v>185</v>
      </c>
      <c r="B337" s="14">
        <v>4.95</v>
      </c>
      <c r="C337" s="14">
        <v>23.51</v>
      </c>
      <c r="D337" s="14">
        <v>20.39</v>
      </c>
      <c r="E337" s="14">
        <v>12.29</v>
      </c>
      <c r="F337" s="14">
        <v>12.08</v>
      </c>
      <c r="G337" s="14">
        <v>6.6</v>
      </c>
      <c r="H337" s="14"/>
      <c r="I337" s="14"/>
      <c r="J337" s="14"/>
    </row>
    <row r="338" spans="1:10">
      <c r="A338" s="18" t="s">
        <v>286</v>
      </c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3" t="s">
        <v>183</v>
      </c>
      <c r="B339" s="20">
        <v>1568.35</v>
      </c>
      <c r="C339" s="20">
        <v>550.94000000000005</v>
      </c>
      <c r="D339" s="20">
        <v>1247.01</v>
      </c>
      <c r="E339" s="20">
        <v>1648.17</v>
      </c>
      <c r="F339" s="20">
        <v>1853.08</v>
      </c>
      <c r="G339" s="20">
        <v>2540.17</v>
      </c>
      <c r="H339" s="20"/>
      <c r="I339" s="20"/>
      <c r="J339" s="20"/>
    </row>
    <row r="340" spans="1:10">
      <c r="A340" s="13" t="s">
        <v>184</v>
      </c>
      <c r="B340" s="14">
        <v>69.47</v>
      </c>
      <c r="C340" s="14">
        <v>103.52</v>
      </c>
      <c r="D340" s="14">
        <v>126.93</v>
      </c>
      <c r="E340" s="14">
        <v>116</v>
      </c>
      <c r="F340" s="14">
        <v>156.69</v>
      </c>
      <c r="G340" s="14">
        <v>196.86</v>
      </c>
      <c r="H340" s="14"/>
      <c r="I340" s="14"/>
      <c r="J340" s="14"/>
    </row>
    <row r="341" spans="1:10">
      <c r="A341" s="13" t="s">
        <v>185</v>
      </c>
      <c r="B341" s="14">
        <v>4.43</v>
      </c>
      <c r="C341" s="14">
        <v>18.79</v>
      </c>
      <c r="D341" s="14">
        <v>10.18</v>
      </c>
      <c r="E341" s="14">
        <v>7.04</v>
      </c>
      <c r="F341" s="14">
        <v>8.4600000000000009</v>
      </c>
      <c r="G341" s="14">
        <v>7.75</v>
      </c>
      <c r="H341" s="14"/>
      <c r="I341" s="14"/>
      <c r="J341" s="14"/>
    </row>
    <row r="342" spans="1:10">
      <c r="A342" s="18" t="s">
        <v>287</v>
      </c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3" t="s">
        <v>183</v>
      </c>
      <c r="B343" s="20">
        <v>54.36</v>
      </c>
      <c r="C343" s="20">
        <v>3.17</v>
      </c>
      <c r="D343" s="20">
        <v>9.69</v>
      </c>
      <c r="E343" s="20">
        <v>35.299999999999997</v>
      </c>
      <c r="F343" s="20">
        <v>89.58</v>
      </c>
      <c r="G343" s="20">
        <v>133.93</v>
      </c>
      <c r="H343" s="20"/>
      <c r="I343" s="20"/>
      <c r="J343" s="20"/>
    </row>
    <row r="344" spans="1:10">
      <c r="A344" s="13" t="s">
        <v>184</v>
      </c>
      <c r="B344" s="14">
        <v>7.27</v>
      </c>
      <c r="C344" s="14">
        <v>1.86</v>
      </c>
      <c r="D344" s="14">
        <v>5.43</v>
      </c>
      <c r="E344" s="14">
        <v>15.61</v>
      </c>
      <c r="F344" s="14">
        <v>22.17</v>
      </c>
      <c r="G344" s="14">
        <v>26.4</v>
      </c>
      <c r="H344" s="14"/>
      <c r="I344" s="14"/>
      <c r="J344" s="14"/>
    </row>
    <row r="345" spans="1:10">
      <c r="A345" s="13" t="s">
        <v>185</v>
      </c>
      <c r="B345" s="14">
        <v>13.37</v>
      </c>
      <c r="C345" s="14">
        <v>58.72</v>
      </c>
      <c r="D345" s="14">
        <v>55.97</v>
      </c>
      <c r="E345" s="14">
        <v>44.22</v>
      </c>
      <c r="F345" s="14">
        <v>24.75</v>
      </c>
      <c r="G345" s="14">
        <v>19.71</v>
      </c>
      <c r="H345" s="14"/>
      <c r="I345" s="14"/>
      <c r="J345" s="14"/>
    </row>
    <row r="346" spans="1:10">
      <c r="A346" s="16" t="s">
        <v>288</v>
      </c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3" t="s">
        <v>183</v>
      </c>
      <c r="B347" s="20">
        <v>2227.46</v>
      </c>
      <c r="C347" s="20">
        <v>990.85</v>
      </c>
      <c r="D347" s="20">
        <v>1623.67</v>
      </c>
      <c r="E347" s="20">
        <v>2182.09</v>
      </c>
      <c r="F347" s="20">
        <v>2829.24</v>
      </c>
      <c r="G347" s="20">
        <v>3508.48</v>
      </c>
      <c r="H347" s="20"/>
      <c r="I347" s="20"/>
      <c r="J347" s="20"/>
    </row>
    <row r="348" spans="1:10">
      <c r="A348" s="13" t="s">
        <v>184</v>
      </c>
      <c r="B348" s="14">
        <v>21.93</v>
      </c>
      <c r="C348" s="14">
        <v>37.090000000000003</v>
      </c>
      <c r="D348" s="14">
        <v>23.4</v>
      </c>
      <c r="E348" s="14">
        <v>27.63</v>
      </c>
      <c r="F348" s="14">
        <v>46.6</v>
      </c>
      <c r="G348" s="14">
        <v>43.94</v>
      </c>
      <c r="H348" s="14"/>
      <c r="I348" s="14"/>
      <c r="J348" s="14"/>
    </row>
    <row r="349" spans="1:10">
      <c r="A349" s="13" t="s">
        <v>185</v>
      </c>
      <c r="B349" s="14">
        <v>0.98</v>
      </c>
      <c r="C349" s="14">
        <v>3.74</v>
      </c>
      <c r="D349" s="14">
        <v>1.44</v>
      </c>
      <c r="E349" s="14">
        <v>1.27</v>
      </c>
      <c r="F349" s="14">
        <v>1.65</v>
      </c>
      <c r="G349" s="14">
        <v>1.25</v>
      </c>
      <c r="H349" s="14"/>
      <c r="I349" s="14"/>
      <c r="J349" s="14"/>
    </row>
    <row r="350" spans="1:10">
      <c r="A350" s="16" t="s">
        <v>289</v>
      </c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3" t="s">
        <v>183</v>
      </c>
      <c r="B351" s="20">
        <v>2354.98</v>
      </c>
      <c r="C351" s="20">
        <v>878.59</v>
      </c>
      <c r="D351" s="20">
        <v>1488.98</v>
      </c>
      <c r="E351" s="20">
        <v>2187.6</v>
      </c>
      <c r="F351" s="20">
        <v>2968.03</v>
      </c>
      <c r="G351" s="20">
        <v>4247.8</v>
      </c>
      <c r="H351" s="20"/>
      <c r="I351" s="20"/>
      <c r="J351" s="20"/>
    </row>
    <row r="352" spans="1:10">
      <c r="A352" s="13" t="s">
        <v>184</v>
      </c>
      <c r="B352" s="14">
        <v>34.130000000000003</v>
      </c>
      <c r="C352" s="14">
        <v>44.84</v>
      </c>
      <c r="D352" s="14">
        <v>31.6</v>
      </c>
      <c r="E352" s="14">
        <v>52.63</v>
      </c>
      <c r="F352" s="14">
        <v>60.28</v>
      </c>
      <c r="G352" s="14">
        <v>88.66</v>
      </c>
      <c r="H352" s="14"/>
      <c r="I352" s="14"/>
      <c r="J352" s="14"/>
    </row>
    <row r="353" spans="1:10">
      <c r="A353" s="13" t="s">
        <v>185</v>
      </c>
      <c r="B353" s="14">
        <v>1.45</v>
      </c>
      <c r="C353" s="14">
        <v>5.0999999999999996</v>
      </c>
      <c r="D353" s="14">
        <v>2.12</v>
      </c>
      <c r="E353" s="14">
        <v>2.41</v>
      </c>
      <c r="F353" s="14">
        <v>2.0299999999999998</v>
      </c>
      <c r="G353" s="14">
        <v>2.09</v>
      </c>
      <c r="H353" s="14"/>
      <c r="I353" s="14"/>
      <c r="J353" s="14"/>
    </row>
    <row r="354" spans="1:10">
      <c r="A354" s="18" t="s">
        <v>290</v>
      </c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3" t="s">
        <v>183</v>
      </c>
      <c r="B355" s="20">
        <v>297.81</v>
      </c>
      <c r="C355" s="20">
        <v>63.45</v>
      </c>
      <c r="D355" s="20">
        <v>162.28</v>
      </c>
      <c r="E355" s="20">
        <v>298.39999999999998</v>
      </c>
      <c r="F355" s="20">
        <v>424.36</v>
      </c>
      <c r="G355" s="20">
        <v>539.97</v>
      </c>
      <c r="H355" s="20"/>
      <c r="I355" s="20"/>
      <c r="J355" s="20"/>
    </row>
    <row r="356" spans="1:10">
      <c r="A356" s="13" t="s">
        <v>184</v>
      </c>
      <c r="B356" s="14">
        <v>6.95</v>
      </c>
      <c r="C356" s="14">
        <v>5.23</v>
      </c>
      <c r="D356" s="14">
        <v>7.75</v>
      </c>
      <c r="E356" s="14">
        <v>10.96</v>
      </c>
      <c r="F356" s="14">
        <v>16.850000000000001</v>
      </c>
      <c r="G356" s="14">
        <v>19.12</v>
      </c>
      <c r="H356" s="14"/>
      <c r="I356" s="14"/>
      <c r="J356" s="14"/>
    </row>
    <row r="357" spans="1:10">
      <c r="A357" s="13" t="s">
        <v>185</v>
      </c>
      <c r="B357" s="14">
        <v>2.33</v>
      </c>
      <c r="C357" s="14">
        <v>8.25</v>
      </c>
      <c r="D357" s="14">
        <v>4.78</v>
      </c>
      <c r="E357" s="14">
        <v>3.67</v>
      </c>
      <c r="F357" s="14">
        <v>3.97</v>
      </c>
      <c r="G357" s="14">
        <v>3.54</v>
      </c>
      <c r="H357" s="14"/>
      <c r="I357" s="14"/>
      <c r="J357" s="14"/>
    </row>
    <row r="358" spans="1:10">
      <c r="A358" s="18" t="s">
        <v>291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3" t="s">
        <v>183</v>
      </c>
      <c r="B359" s="20">
        <v>688.44</v>
      </c>
      <c r="C359" s="20">
        <v>297.55</v>
      </c>
      <c r="D359" s="20">
        <v>446.22</v>
      </c>
      <c r="E359" s="20">
        <v>630.97</v>
      </c>
      <c r="F359" s="20">
        <v>856.31</v>
      </c>
      <c r="G359" s="20">
        <v>1210.0999999999999</v>
      </c>
      <c r="H359" s="20"/>
      <c r="I359" s="20"/>
      <c r="J359" s="20"/>
    </row>
    <row r="360" spans="1:10">
      <c r="A360" s="13" t="s">
        <v>184</v>
      </c>
      <c r="B360" s="14">
        <v>15.29</v>
      </c>
      <c r="C360" s="14">
        <v>23.62</v>
      </c>
      <c r="D360" s="14">
        <v>15.19</v>
      </c>
      <c r="E360" s="14">
        <v>29.09</v>
      </c>
      <c r="F360" s="14">
        <v>35.96</v>
      </c>
      <c r="G360" s="14">
        <v>36.020000000000003</v>
      </c>
      <c r="H360" s="14"/>
      <c r="I360" s="14"/>
      <c r="J360" s="14"/>
    </row>
    <row r="361" spans="1:10">
      <c r="A361" s="13" t="s">
        <v>185</v>
      </c>
      <c r="B361" s="14">
        <v>2.2200000000000002</v>
      </c>
      <c r="C361" s="14">
        <v>7.94</v>
      </c>
      <c r="D361" s="14">
        <v>3.4</v>
      </c>
      <c r="E361" s="14">
        <v>4.6100000000000003</v>
      </c>
      <c r="F361" s="14">
        <v>4.2</v>
      </c>
      <c r="G361" s="14">
        <v>2.98</v>
      </c>
      <c r="H361" s="14"/>
      <c r="I361" s="14"/>
      <c r="J361" s="14"/>
    </row>
    <row r="362" spans="1:10">
      <c r="A362" s="18" t="s">
        <v>292</v>
      </c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3" t="s">
        <v>183</v>
      </c>
      <c r="B363" s="20">
        <v>886.43</v>
      </c>
      <c r="C363" s="20">
        <v>358.95</v>
      </c>
      <c r="D363" s="20">
        <v>655.21</v>
      </c>
      <c r="E363" s="20">
        <v>893.89</v>
      </c>
      <c r="F363" s="20">
        <v>1114.8399999999999</v>
      </c>
      <c r="G363" s="20">
        <v>1408.04</v>
      </c>
      <c r="H363" s="20"/>
      <c r="I363" s="20"/>
      <c r="J363" s="20"/>
    </row>
    <row r="364" spans="1:10">
      <c r="A364" s="13" t="s">
        <v>184</v>
      </c>
      <c r="B364" s="14">
        <v>13.81</v>
      </c>
      <c r="C364" s="14">
        <v>16.149999999999999</v>
      </c>
      <c r="D364" s="14">
        <v>15.22</v>
      </c>
      <c r="E364" s="14">
        <v>20.69</v>
      </c>
      <c r="F364" s="14">
        <v>21.37</v>
      </c>
      <c r="G364" s="14">
        <v>32.380000000000003</v>
      </c>
      <c r="H364" s="14"/>
      <c r="I364" s="14"/>
      <c r="J364" s="14"/>
    </row>
    <row r="365" spans="1:10">
      <c r="A365" s="13" t="s">
        <v>185</v>
      </c>
      <c r="B365" s="14">
        <v>1.56</v>
      </c>
      <c r="C365" s="14">
        <v>4.5</v>
      </c>
      <c r="D365" s="14">
        <v>2.3199999999999998</v>
      </c>
      <c r="E365" s="14">
        <v>2.31</v>
      </c>
      <c r="F365" s="14">
        <v>1.92</v>
      </c>
      <c r="G365" s="14">
        <v>2.2999999999999998</v>
      </c>
      <c r="H365" s="14"/>
      <c r="I365" s="14"/>
      <c r="J365" s="14"/>
    </row>
    <row r="366" spans="1:10">
      <c r="A366" s="13"/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1:10">
      <c r="A367" s="18" t="s">
        <v>293</v>
      </c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3" t="s">
        <v>183</v>
      </c>
      <c r="B368" s="20">
        <v>482.3</v>
      </c>
      <c r="C368" s="20">
        <v>158.63</v>
      </c>
      <c r="D368" s="20">
        <v>225.27</v>
      </c>
      <c r="E368" s="20">
        <v>364.33</v>
      </c>
      <c r="F368" s="20">
        <v>572.52</v>
      </c>
      <c r="G368" s="20">
        <v>1089.69</v>
      </c>
      <c r="H368" s="20"/>
      <c r="I368" s="20"/>
      <c r="J368" s="20"/>
    </row>
    <row r="369" spans="1:10">
      <c r="A369" s="13" t="s">
        <v>184</v>
      </c>
      <c r="B369" s="14">
        <v>14.79</v>
      </c>
      <c r="C369" s="14">
        <v>23.63</v>
      </c>
      <c r="D369" s="14">
        <v>15.97</v>
      </c>
      <c r="E369" s="14">
        <v>20.18</v>
      </c>
      <c r="F369" s="14">
        <v>30.65</v>
      </c>
      <c r="G369" s="14">
        <v>47.18</v>
      </c>
      <c r="H369" s="14"/>
      <c r="I369" s="14"/>
      <c r="J369" s="14"/>
    </row>
    <row r="370" spans="1:10">
      <c r="A370" s="13" t="s">
        <v>185</v>
      </c>
      <c r="B370" s="14">
        <v>3.07</v>
      </c>
      <c r="C370" s="14">
        <v>14.9</v>
      </c>
      <c r="D370" s="14">
        <v>7.09</v>
      </c>
      <c r="E370" s="14">
        <v>5.54</v>
      </c>
      <c r="F370" s="14">
        <v>5.35</v>
      </c>
      <c r="G370" s="14">
        <v>4.33</v>
      </c>
      <c r="H370" s="14"/>
      <c r="I370" s="14"/>
      <c r="J370" s="14"/>
    </row>
    <row r="371" spans="1:10">
      <c r="A371" s="16" t="s">
        <v>294</v>
      </c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3" t="s">
        <v>183</v>
      </c>
      <c r="B372" s="20">
        <v>504.63</v>
      </c>
      <c r="C372" s="20">
        <v>181.96</v>
      </c>
      <c r="D372" s="20">
        <v>210.63</v>
      </c>
      <c r="E372" s="20">
        <v>352.35</v>
      </c>
      <c r="F372" s="20">
        <v>548.74</v>
      </c>
      <c r="G372" s="20">
        <v>1228.27</v>
      </c>
      <c r="H372" s="20"/>
      <c r="I372" s="20"/>
      <c r="J372" s="20"/>
    </row>
    <row r="373" spans="1:10">
      <c r="A373" s="13" t="s">
        <v>184</v>
      </c>
      <c r="B373" s="14">
        <v>15.95</v>
      </c>
      <c r="C373" s="14">
        <v>15.01</v>
      </c>
      <c r="D373" s="14">
        <v>14.33</v>
      </c>
      <c r="E373" s="14">
        <v>27.64</v>
      </c>
      <c r="F373" s="14">
        <v>31.48</v>
      </c>
      <c r="G373" s="14">
        <v>53.51</v>
      </c>
      <c r="H373" s="14"/>
      <c r="I373" s="14"/>
      <c r="J373" s="14"/>
    </row>
    <row r="374" spans="1:10">
      <c r="A374" s="13" t="s">
        <v>185</v>
      </c>
      <c r="B374" s="14">
        <v>3.16</v>
      </c>
      <c r="C374" s="14">
        <v>8.25</v>
      </c>
      <c r="D374" s="14">
        <v>6.8</v>
      </c>
      <c r="E374" s="14">
        <v>7.84</v>
      </c>
      <c r="F374" s="14">
        <v>5.74</v>
      </c>
      <c r="G374" s="14">
        <v>4.3600000000000003</v>
      </c>
      <c r="H374" s="14"/>
      <c r="I374" s="14"/>
      <c r="J374" s="14"/>
    </row>
    <row r="375" spans="1:10">
      <c r="A375" s="11" t="s">
        <v>295</v>
      </c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3" t="s">
        <v>183</v>
      </c>
      <c r="B376" s="20">
        <v>2766.33</v>
      </c>
      <c r="C376" s="20">
        <v>1485.25</v>
      </c>
      <c r="D376" s="20">
        <v>2455.9</v>
      </c>
      <c r="E376" s="20">
        <v>2647.09</v>
      </c>
      <c r="F376" s="20">
        <v>3154.17</v>
      </c>
      <c r="G376" s="20">
        <v>4086.21</v>
      </c>
      <c r="H376" s="20"/>
      <c r="I376" s="20"/>
      <c r="J376" s="20"/>
    </row>
    <row r="377" spans="1:10">
      <c r="A377" s="13" t="s">
        <v>184</v>
      </c>
      <c r="B377" s="14">
        <v>51.71</v>
      </c>
      <c r="C377" s="14">
        <v>48.93</v>
      </c>
      <c r="D377" s="14">
        <v>83.03</v>
      </c>
      <c r="E377" s="14">
        <v>71.59</v>
      </c>
      <c r="F377" s="14">
        <v>86.06</v>
      </c>
      <c r="G377" s="14">
        <v>91.58</v>
      </c>
      <c r="H377" s="14"/>
      <c r="I377" s="14"/>
      <c r="J377" s="14"/>
    </row>
    <row r="378" spans="1:10">
      <c r="A378" s="13" t="s">
        <v>185</v>
      </c>
      <c r="B378" s="14">
        <v>1.87</v>
      </c>
      <c r="C378" s="14">
        <v>3.29</v>
      </c>
      <c r="D378" s="14">
        <v>3.38</v>
      </c>
      <c r="E378" s="14">
        <v>2.7</v>
      </c>
      <c r="F378" s="14">
        <v>2.73</v>
      </c>
      <c r="G378" s="14">
        <v>2.2400000000000002</v>
      </c>
      <c r="H378" s="14"/>
      <c r="I378" s="14"/>
      <c r="J378" s="14"/>
    </row>
    <row r="379" spans="1:10">
      <c r="A379" s="16" t="s">
        <v>296</v>
      </c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3" t="s">
        <v>183</v>
      </c>
      <c r="B380" s="20">
        <v>1464.98</v>
      </c>
      <c r="C380" s="20">
        <v>817</v>
      </c>
      <c r="D380" s="20">
        <v>1346.91</v>
      </c>
      <c r="E380" s="20">
        <v>1446.23</v>
      </c>
      <c r="F380" s="20">
        <v>1676.94</v>
      </c>
      <c r="G380" s="20">
        <v>2036.36</v>
      </c>
      <c r="H380" s="20"/>
      <c r="I380" s="20"/>
      <c r="J380" s="20"/>
    </row>
    <row r="381" spans="1:10">
      <c r="A381" s="13" t="s">
        <v>184</v>
      </c>
      <c r="B381" s="14">
        <v>24.74</v>
      </c>
      <c r="C381" s="14">
        <v>26.75</v>
      </c>
      <c r="D381" s="14">
        <v>38.99</v>
      </c>
      <c r="E381" s="14">
        <v>42.69</v>
      </c>
      <c r="F381" s="14">
        <v>55.1</v>
      </c>
      <c r="G381" s="14">
        <v>45.72</v>
      </c>
      <c r="H381" s="14"/>
      <c r="I381" s="14"/>
      <c r="J381" s="14"/>
    </row>
    <row r="382" spans="1:10">
      <c r="A382" s="13" t="s">
        <v>185</v>
      </c>
      <c r="B382" s="14">
        <v>1.69</v>
      </c>
      <c r="C382" s="14">
        <v>3.27</v>
      </c>
      <c r="D382" s="14">
        <v>2.89</v>
      </c>
      <c r="E382" s="14">
        <v>2.95</v>
      </c>
      <c r="F382" s="14">
        <v>3.29</v>
      </c>
      <c r="G382" s="14">
        <v>2.25</v>
      </c>
      <c r="H382" s="14"/>
      <c r="I382" s="14"/>
      <c r="J382" s="14"/>
    </row>
    <row r="383" spans="1:10">
      <c r="A383" s="16" t="s">
        <v>297</v>
      </c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3" t="s">
        <v>183</v>
      </c>
      <c r="B384" s="20">
        <v>670.43</v>
      </c>
      <c r="C384" s="20">
        <v>289.95</v>
      </c>
      <c r="D384" s="20">
        <v>504.16</v>
      </c>
      <c r="E384" s="20">
        <v>601.80999999999995</v>
      </c>
      <c r="F384" s="20">
        <v>776.19</v>
      </c>
      <c r="G384" s="20">
        <v>1179</v>
      </c>
      <c r="H384" s="20"/>
      <c r="I384" s="20"/>
      <c r="J384" s="20"/>
    </row>
    <row r="385" spans="1:10">
      <c r="A385" s="13" t="s">
        <v>184</v>
      </c>
      <c r="B385" s="14">
        <v>21.21</v>
      </c>
      <c r="C385" s="14">
        <v>31.05</v>
      </c>
      <c r="D385" s="14">
        <v>53.48</v>
      </c>
      <c r="E385" s="14">
        <v>31.11</v>
      </c>
      <c r="F385" s="14">
        <v>32.35</v>
      </c>
      <c r="G385" s="14">
        <v>54.74</v>
      </c>
      <c r="H385" s="14"/>
      <c r="I385" s="14"/>
      <c r="J385" s="14"/>
    </row>
    <row r="386" spans="1:10">
      <c r="A386" s="13" t="s">
        <v>185</v>
      </c>
      <c r="B386" s="14">
        <v>3.16</v>
      </c>
      <c r="C386" s="14">
        <v>10.71</v>
      </c>
      <c r="D386" s="14">
        <v>10.61</v>
      </c>
      <c r="E386" s="14">
        <v>5.17</v>
      </c>
      <c r="F386" s="14">
        <v>4.17</v>
      </c>
      <c r="G386" s="14">
        <v>4.6399999999999997</v>
      </c>
      <c r="H386" s="14"/>
      <c r="I386" s="14"/>
      <c r="J386" s="14"/>
    </row>
    <row r="387" spans="1:10">
      <c r="A387" s="16" t="s">
        <v>298</v>
      </c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3" t="s">
        <v>183</v>
      </c>
      <c r="B388" s="20">
        <v>513.66999999999996</v>
      </c>
      <c r="C388" s="20">
        <v>320.89999999999998</v>
      </c>
      <c r="D388" s="20">
        <v>519.89</v>
      </c>
      <c r="E388" s="20">
        <v>486.69</v>
      </c>
      <c r="F388" s="20">
        <v>582.34</v>
      </c>
      <c r="G388" s="20">
        <v>658.21</v>
      </c>
      <c r="H388" s="20"/>
      <c r="I388" s="20"/>
      <c r="J388" s="20"/>
    </row>
    <row r="389" spans="1:10">
      <c r="A389" s="13" t="s">
        <v>184</v>
      </c>
      <c r="B389" s="14">
        <v>14.79</v>
      </c>
      <c r="C389" s="14">
        <v>16.68</v>
      </c>
      <c r="D389" s="14">
        <v>23.2</v>
      </c>
      <c r="E389" s="14">
        <v>19.88</v>
      </c>
      <c r="F389" s="14">
        <v>27.03</v>
      </c>
      <c r="G389" s="14">
        <v>36.99</v>
      </c>
      <c r="H389" s="14"/>
      <c r="I389" s="14"/>
      <c r="J389" s="14"/>
    </row>
    <row r="390" spans="1:10">
      <c r="A390" s="13" t="s">
        <v>185</v>
      </c>
      <c r="B390" s="14">
        <v>2.88</v>
      </c>
      <c r="C390" s="14">
        <v>5.2</v>
      </c>
      <c r="D390" s="14">
        <v>4.46</v>
      </c>
      <c r="E390" s="14">
        <v>4.09</v>
      </c>
      <c r="F390" s="14">
        <v>4.6399999999999997</v>
      </c>
      <c r="G390" s="14">
        <v>5.62</v>
      </c>
      <c r="H390" s="14"/>
      <c r="I390" s="14"/>
      <c r="J390" s="14"/>
    </row>
    <row r="391" spans="1:10">
      <c r="A391" s="16" t="s">
        <v>299</v>
      </c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3" t="s">
        <v>183</v>
      </c>
      <c r="B392" s="20">
        <v>117.24</v>
      </c>
      <c r="C392" s="20">
        <v>57.41</v>
      </c>
      <c r="D392" s="20">
        <v>84.93</v>
      </c>
      <c r="E392" s="20">
        <v>112.37</v>
      </c>
      <c r="F392" s="20">
        <v>118.7</v>
      </c>
      <c r="G392" s="20">
        <v>212.65</v>
      </c>
      <c r="H392" s="20"/>
      <c r="I392" s="20"/>
      <c r="J392" s="20"/>
    </row>
    <row r="393" spans="1:10">
      <c r="A393" s="13" t="s">
        <v>184</v>
      </c>
      <c r="B393" s="14">
        <v>7.41</v>
      </c>
      <c r="C393" s="14">
        <v>7.5</v>
      </c>
      <c r="D393" s="14">
        <v>10.48</v>
      </c>
      <c r="E393" s="14">
        <v>11.48</v>
      </c>
      <c r="F393" s="14">
        <v>6.38</v>
      </c>
      <c r="G393" s="14">
        <v>28.29</v>
      </c>
      <c r="H393" s="14"/>
      <c r="I393" s="14"/>
      <c r="J393" s="14"/>
    </row>
    <row r="394" spans="1:10">
      <c r="A394" s="13" t="s">
        <v>185</v>
      </c>
      <c r="B394" s="14">
        <v>6.32</v>
      </c>
      <c r="C394" s="14">
        <v>13.06</v>
      </c>
      <c r="D394" s="14">
        <v>12.34</v>
      </c>
      <c r="E394" s="14">
        <v>10.220000000000001</v>
      </c>
      <c r="F394" s="14">
        <v>5.37</v>
      </c>
      <c r="G394" s="14">
        <v>13.3</v>
      </c>
      <c r="H394" s="14"/>
      <c r="I394" s="14"/>
      <c r="J394" s="14"/>
    </row>
    <row r="395" spans="1:10">
      <c r="A395" s="11" t="s">
        <v>300</v>
      </c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3" t="s">
        <v>183</v>
      </c>
      <c r="B396" s="20">
        <v>2375.5300000000002</v>
      </c>
      <c r="C396" s="20">
        <v>879.43</v>
      </c>
      <c r="D396" s="20">
        <v>1271.1199999999999</v>
      </c>
      <c r="E396" s="20">
        <v>1897.52</v>
      </c>
      <c r="F396" s="20">
        <v>2719.65</v>
      </c>
      <c r="G396" s="20">
        <v>5105.25</v>
      </c>
      <c r="H396" s="20"/>
      <c r="I396" s="20"/>
      <c r="J396" s="20"/>
    </row>
    <row r="397" spans="1:10">
      <c r="A397" s="13" t="s">
        <v>184</v>
      </c>
      <c r="B397" s="14">
        <v>58.79</v>
      </c>
      <c r="C397" s="14">
        <v>33.33</v>
      </c>
      <c r="D397" s="14">
        <v>29.77</v>
      </c>
      <c r="E397" s="14">
        <v>62.99</v>
      </c>
      <c r="F397" s="14">
        <v>73.010000000000005</v>
      </c>
      <c r="G397" s="14">
        <v>249.11</v>
      </c>
      <c r="H397" s="14"/>
      <c r="I397" s="14"/>
      <c r="J397" s="14"/>
    </row>
    <row r="398" spans="1:10">
      <c r="A398" s="13" t="s">
        <v>185</v>
      </c>
      <c r="B398" s="14">
        <v>2.4700000000000002</v>
      </c>
      <c r="C398" s="14">
        <v>3.79</v>
      </c>
      <c r="D398" s="14">
        <v>2.34</v>
      </c>
      <c r="E398" s="14">
        <v>3.32</v>
      </c>
      <c r="F398" s="14">
        <v>2.68</v>
      </c>
      <c r="G398" s="14">
        <v>4.88</v>
      </c>
      <c r="H398" s="14"/>
      <c r="I398" s="14"/>
      <c r="J398" s="14"/>
    </row>
    <row r="399" spans="1:10">
      <c r="A399" s="16" t="s">
        <v>301</v>
      </c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3" t="s">
        <v>183</v>
      </c>
      <c r="B400" s="20">
        <v>606.11</v>
      </c>
      <c r="C400" s="20">
        <v>163.18</v>
      </c>
      <c r="D400" s="20">
        <v>230.12</v>
      </c>
      <c r="E400" s="20">
        <v>391.1</v>
      </c>
      <c r="F400" s="20">
        <v>637.19000000000005</v>
      </c>
      <c r="G400" s="20">
        <v>1607.28</v>
      </c>
      <c r="H400" s="20"/>
      <c r="I400" s="20"/>
      <c r="J400" s="20"/>
    </row>
    <row r="401" spans="1:10">
      <c r="A401" s="13" t="s">
        <v>184</v>
      </c>
      <c r="B401" s="14">
        <v>16.66</v>
      </c>
      <c r="C401" s="14">
        <v>16.97</v>
      </c>
      <c r="D401" s="14">
        <v>11.07</v>
      </c>
      <c r="E401" s="14">
        <v>18.100000000000001</v>
      </c>
      <c r="F401" s="14">
        <v>25.5</v>
      </c>
      <c r="G401" s="14">
        <v>57.89</v>
      </c>
      <c r="H401" s="14"/>
      <c r="I401" s="14"/>
      <c r="J401" s="14"/>
    </row>
    <row r="402" spans="1:10">
      <c r="A402" s="13" t="s">
        <v>185</v>
      </c>
      <c r="B402" s="14">
        <v>2.75</v>
      </c>
      <c r="C402" s="14">
        <v>10.4</v>
      </c>
      <c r="D402" s="14">
        <v>4.8099999999999996</v>
      </c>
      <c r="E402" s="14">
        <v>4.63</v>
      </c>
      <c r="F402" s="14">
        <v>4</v>
      </c>
      <c r="G402" s="14">
        <v>3.6</v>
      </c>
      <c r="H402" s="14"/>
      <c r="I402" s="14"/>
      <c r="J402" s="14"/>
    </row>
    <row r="403" spans="1:10">
      <c r="A403" s="16" t="s">
        <v>302</v>
      </c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3" t="s">
        <v>183</v>
      </c>
      <c r="B404" s="20">
        <v>906.09</v>
      </c>
      <c r="C404" s="20">
        <v>475.72</v>
      </c>
      <c r="D404" s="20">
        <v>631.96</v>
      </c>
      <c r="E404" s="20">
        <v>876.04</v>
      </c>
      <c r="F404" s="20">
        <v>1040.43</v>
      </c>
      <c r="G404" s="20">
        <v>1505.13</v>
      </c>
      <c r="H404" s="20"/>
      <c r="I404" s="20"/>
      <c r="J404" s="20"/>
    </row>
    <row r="405" spans="1:10">
      <c r="A405" s="13" t="s">
        <v>184</v>
      </c>
      <c r="B405" s="14">
        <v>13.03</v>
      </c>
      <c r="C405" s="14">
        <v>13.84</v>
      </c>
      <c r="D405" s="14">
        <v>12.44</v>
      </c>
      <c r="E405" s="14">
        <v>17.52</v>
      </c>
      <c r="F405" s="14">
        <v>20.58</v>
      </c>
      <c r="G405" s="14">
        <v>39.78</v>
      </c>
      <c r="H405" s="14"/>
      <c r="I405" s="14"/>
      <c r="J405" s="14"/>
    </row>
    <row r="406" spans="1:10">
      <c r="A406" s="13" t="s">
        <v>185</v>
      </c>
      <c r="B406" s="14">
        <v>1.44</v>
      </c>
      <c r="C406" s="14">
        <v>2.91</v>
      </c>
      <c r="D406" s="14">
        <v>1.97</v>
      </c>
      <c r="E406" s="14">
        <v>2</v>
      </c>
      <c r="F406" s="14">
        <v>1.98</v>
      </c>
      <c r="G406" s="14">
        <v>2.64</v>
      </c>
      <c r="H406" s="14"/>
      <c r="I406" s="14"/>
      <c r="J406" s="14"/>
    </row>
    <row r="407" spans="1:10">
      <c r="A407" s="16" t="s">
        <v>303</v>
      </c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>
      <c r="A408" s="13" t="s">
        <v>183</v>
      </c>
      <c r="B408" s="20">
        <v>412.49</v>
      </c>
      <c r="C408" s="20">
        <v>166.82</v>
      </c>
      <c r="D408" s="20">
        <v>257.75</v>
      </c>
      <c r="E408" s="20">
        <v>347.92</v>
      </c>
      <c r="F408" s="20">
        <v>516.80999999999995</v>
      </c>
      <c r="G408" s="20">
        <v>772.61</v>
      </c>
      <c r="H408" s="20"/>
      <c r="I408" s="20"/>
      <c r="J408" s="20"/>
    </row>
    <row r="409" spans="1:10">
      <c r="A409" s="13" t="s">
        <v>184</v>
      </c>
      <c r="B409" s="14">
        <v>10.130000000000001</v>
      </c>
      <c r="C409" s="14">
        <v>10.75</v>
      </c>
      <c r="D409" s="14">
        <v>12.45</v>
      </c>
      <c r="E409" s="14">
        <v>20.010000000000002</v>
      </c>
      <c r="F409" s="14">
        <v>26.44</v>
      </c>
      <c r="G409" s="14">
        <v>29.27</v>
      </c>
      <c r="H409" s="14"/>
      <c r="I409" s="14"/>
      <c r="J409" s="14"/>
    </row>
    <row r="410" spans="1:10">
      <c r="A410" s="13" t="s">
        <v>185</v>
      </c>
      <c r="B410" s="14">
        <v>2.46</v>
      </c>
      <c r="C410" s="14">
        <v>6.45</v>
      </c>
      <c r="D410" s="14">
        <v>4.83</v>
      </c>
      <c r="E410" s="14">
        <v>5.75</v>
      </c>
      <c r="F410" s="14">
        <v>5.12</v>
      </c>
      <c r="G410" s="14">
        <v>3.79</v>
      </c>
      <c r="H410" s="14"/>
      <c r="I410" s="14"/>
      <c r="J410" s="14"/>
    </row>
    <row r="411" spans="1:10">
      <c r="A411" s="13"/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1:10">
      <c r="A412" s="16" t="s">
        <v>304</v>
      </c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>
      <c r="A413" s="13" t="s">
        <v>183</v>
      </c>
      <c r="B413" s="20">
        <v>450.83</v>
      </c>
      <c r="C413" s="20">
        <v>73.709999999999994</v>
      </c>
      <c r="D413" s="20">
        <v>151.29</v>
      </c>
      <c r="E413" s="20">
        <v>282.45999999999998</v>
      </c>
      <c r="F413" s="20">
        <v>525.22</v>
      </c>
      <c r="G413" s="20">
        <v>1220.22</v>
      </c>
      <c r="H413" s="20"/>
      <c r="I413" s="20"/>
      <c r="J413" s="20"/>
    </row>
    <row r="414" spans="1:10">
      <c r="A414" s="13" t="s">
        <v>184</v>
      </c>
      <c r="B414" s="14">
        <v>42.53</v>
      </c>
      <c r="C414" s="14">
        <v>11.69</v>
      </c>
      <c r="D414" s="14">
        <v>18.350000000000001</v>
      </c>
      <c r="E414" s="14">
        <v>41.67</v>
      </c>
      <c r="F414" s="14">
        <v>56.16</v>
      </c>
      <c r="G414" s="14">
        <v>204.26</v>
      </c>
      <c r="H414" s="14"/>
      <c r="I414" s="14"/>
      <c r="J414" s="14"/>
    </row>
    <row r="415" spans="1:10">
      <c r="A415" s="13" t="s">
        <v>185</v>
      </c>
      <c r="B415" s="14">
        <v>9.43</v>
      </c>
      <c r="C415" s="14">
        <v>15.86</v>
      </c>
      <c r="D415" s="14">
        <v>12.13</v>
      </c>
      <c r="E415" s="14">
        <v>14.75</v>
      </c>
      <c r="F415" s="14">
        <v>10.69</v>
      </c>
      <c r="G415" s="14">
        <v>16.739999999999998</v>
      </c>
      <c r="H415" s="14"/>
      <c r="I415" s="14"/>
      <c r="J415" s="14"/>
    </row>
    <row r="416" spans="1:10">
      <c r="A416" s="11" t="s">
        <v>305</v>
      </c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>
      <c r="A417" s="13" t="s">
        <v>183</v>
      </c>
      <c r="B417" s="20">
        <v>584.76</v>
      </c>
      <c r="C417" s="20">
        <v>262.31</v>
      </c>
      <c r="D417" s="20">
        <v>384.65</v>
      </c>
      <c r="E417" s="20">
        <v>512.65</v>
      </c>
      <c r="F417" s="20">
        <v>713.39</v>
      </c>
      <c r="G417" s="20">
        <v>1050.0899999999999</v>
      </c>
      <c r="H417" s="20"/>
      <c r="I417" s="20"/>
      <c r="J417" s="20"/>
    </row>
    <row r="418" spans="1:10">
      <c r="A418" s="13" t="s">
        <v>184</v>
      </c>
      <c r="B418" s="14">
        <v>10.52</v>
      </c>
      <c r="C418" s="14">
        <v>11.11</v>
      </c>
      <c r="D418" s="14">
        <v>17.07</v>
      </c>
      <c r="E418" s="14">
        <v>20.74</v>
      </c>
      <c r="F418" s="14">
        <v>25.45</v>
      </c>
      <c r="G418" s="14">
        <v>29.12</v>
      </c>
      <c r="H418" s="14"/>
      <c r="I418" s="14"/>
      <c r="J418" s="14"/>
    </row>
    <row r="419" spans="1:10">
      <c r="A419" s="13" t="s">
        <v>185</v>
      </c>
      <c r="B419" s="14">
        <v>1.8</v>
      </c>
      <c r="C419" s="14">
        <v>4.2300000000000004</v>
      </c>
      <c r="D419" s="14">
        <v>4.4400000000000004</v>
      </c>
      <c r="E419" s="14">
        <v>4.04</v>
      </c>
      <c r="F419" s="14">
        <v>3.57</v>
      </c>
      <c r="G419" s="14">
        <v>2.77</v>
      </c>
      <c r="H419" s="14"/>
      <c r="I419" s="14"/>
      <c r="J419" s="14"/>
    </row>
    <row r="420" spans="1:10">
      <c r="A420" s="11" t="s">
        <v>306</v>
      </c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>
      <c r="A421" s="13" t="s">
        <v>183</v>
      </c>
      <c r="B421" s="20">
        <v>116.99</v>
      </c>
      <c r="C421" s="20">
        <v>51.34</v>
      </c>
      <c r="D421" s="20">
        <v>72.62</v>
      </c>
      <c r="E421" s="20">
        <v>98.19</v>
      </c>
      <c r="F421" s="20">
        <v>130.69999999999999</v>
      </c>
      <c r="G421" s="20">
        <v>231.9</v>
      </c>
      <c r="H421" s="20"/>
      <c r="I421" s="20"/>
      <c r="J421" s="20"/>
    </row>
    <row r="422" spans="1:10">
      <c r="A422" s="13" t="s">
        <v>184</v>
      </c>
      <c r="B422" s="14">
        <v>2.85</v>
      </c>
      <c r="C422" s="14">
        <v>2.73</v>
      </c>
      <c r="D422" s="14">
        <v>2.92</v>
      </c>
      <c r="E422" s="14">
        <v>3.19</v>
      </c>
      <c r="F422" s="14">
        <v>4.28</v>
      </c>
      <c r="G422" s="14">
        <v>7.87</v>
      </c>
      <c r="H422" s="14"/>
      <c r="I422" s="14"/>
      <c r="J422" s="14"/>
    </row>
    <row r="423" spans="1:10">
      <c r="A423" s="13" t="s">
        <v>185</v>
      </c>
      <c r="B423" s="14">
        <v>2.44</v>
      </c>
      <c r="C423" s="14">
        <v>5.31</v>
      </c>
      <c r="D423" s="14">
        <v>4.0199999999999996</v>
      </c>
      <c r="E423" s="14">
        <v>3.25</v>
      </c>
      <c r="F423" s="14">
        <v>3.27</v>
      </c>
      <c r="G423" s="14">
        <v>3.39</v>
      </c>
      <c r="H423" s="14"/>
      <c r="I423" s="14"/>
      <c r="J423" s="14"/>
    </row>
    <row r="424" spans="1:10">
      <c r="A424" s="11" t="s">
        <v>307</v>
      </c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>
      <c r="A425" s="13" t="s">
        <v>183</v>
      </c>
      <c r="B425" s="20">
        <v>887.78</v>
      </c>
      <c r="C425" s="20">
        <v>505.25</v>
      </c>
      <c r="D425" s="20">
        <v>294.68</v>
      </c>
      <c r="E425" s="20">
        <v>477.37</v>
      </c>
      <c r="F425" s="20">
        <v>878.68</v>
      </c>
      <c r="G425" s="20">
        <v>2280.94</v>
      </c>
      <c r="H425" s="20"/>
      <c r="I425" s="20"/>
      <c r="J425" s="20"/>
    </row>
    <row r="426" spans="1:10">
      <c r="A426" s="13" t="s">
        <v>184</v>
      </c>
      <c r="B426" s="14">
        <v>38.049999999999997</v>
      </c>
      <c r="C426" s="14">
        <v>68.06</v>
      </c>
      <c r="D426" s="14">
        <v>33.65</v>
      </c>
      <c r="E426" s="14">
        <v>45.34</v>
      </c>
      <c r="F426" s="14">
        <v>60.76</v>
      </c>
      <c r="G426" s="14">
        <v>142.27000000000001</v>
      </c>
      <c r="H426" s="14"/>
      <c r="I426" s="14"/>
      <c r="J426" s="14"/>
    </row>
    <row r="427" spans="1:10">
      <c r="A427" s="13" t="s">
        <v>185</v>
      </c>
      <c r="B427" s="14">
        <v>4.29</v>
      </c>
      <c r="C427" s="14">
        <v>13.47</v>
      </c>
      <c r="D427" s="14">
        <v>11.42</v>
      </c>
      <c r="E427" s="14">
        <v>9.5</v>
      </c>
      <c r="F427" s="14">
        <v>6.91</v>
      </c>
      <c r="G427" s="14">
        <v>6.24</v>
      </c>
      <c r="H427" s="14"/>
      <c r="I427" s="14"/>
      <c r="J427" s="14"/>
    </row>
    <row r="428" spans="1:10">
      <c r="A428" s="11" t="s">
        <v>308</v>
      </c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>
      <c r="A429" s="13" t="s">
        <v>183</v>
      </c>
      <c r="B429" s="20">
        <v>326.83</v>
      </c>
      <c r="C429" s="20">
        <v>265.91000000000003</v>
      </c>
      <c r="D429" s="20">
        <v>345.13</v>
      </c>
      <c r="E429" s="20">
        <v>367.48</v>
      </c>
      <c r="F429" s="20">
        <v>373.82</v>
      </c>
      <c r="G429" s="20">
        <v>281.77999999999997</v>
      </c>
      <c r="H429" s="20"/>
      <c r="I429" s="20"/>
      <c r="J429" s="20"/>
    </row>
    <row r="430" spans="1:10">
      <c r="A430" s="13" t="s">
        <v>184</v>
      </c>
      <c r="B430" s="14">
        <v>7.84</v>
      </c>
      <c r="C430" s="14">
        <v>14.61</v>
      </c>
      <c r="D430" s="14">
        <v>13.65</v>
      </c>
      <c r="E430" s="14">
        <v>15.64</v>
      </c>
      <c r="F430" s="14">
        <v>12.41</v>
      </c>
      <c r="G430" s="14">
        <v>16.37</v>
      </c>
      <c r="H430" s="14"/>
      <c r="I430" s="14"/>
      <c r="J430" s="14"/>
    </row>
    <row r="431" spans="1:10">
      <c r="A431" s="13" t="s">
        <v>185</v>
      </c>
      <c r="B431" s="14">
        <v>2.4</v>
      </c>
      <c r="C431" s="14">
        <v>5.49</v>
      </c>
      <c r="D431" s="14">
        <v>3.96</v>
      </c>
      <c r="E431" s="14">
        <v>4.26</v>
      </c>
      <c r="F431" s="14">
        <v>3.32</v>
      </c>
      <c r="G431" s="14">
        <v>5.81</v>
      </c>
      <c r="H431" s="14"/>
      <c r="I431" s="14"/>
      <c r="J431" s="14"/>
    </row>
    <row r="432" spans="1:10">
      <c r="A432" s="11" t="s">
        <v>309</v>
      </c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>
      <c r="A433" s="13" t="s">
        <v>183</v>
      </c>
      <c r="B433" s="20">
        <v>846.01</v>
      </c>
      <c r="C433" s="20">
        <v>453.82</v>
      </c>
      <c r="D433" s="20">
        <v>509.85</v>
      </c>
      <c r="E433" s="20">
        <v>673.96</v>
      </c>
      <c r="F433" s="20">
        <v>939.24</v>
      </c>
      <c r="G433" s="20">
        <v>1651.79</v>
      </c>
      <c r="H433" s="20"/>
      <c r="I433" s="20"/>
      <c r="J433" s="20"/>
    </row>
    <row r="434" spans="1:10">
      <c r="A434" s="13" t="s">
        <v>184</v>
      </c>
      <c r="B434" s="14">
        <v>35.17</v>
      </c>
      <c r="C434" s="14">
        <v>57.1</v>
      </c>
      <c r="D434" s="14">
        <v>54.79</v>
      </c>
      <c r="E434" s="14">
        <v>46.23</v>
      </c>
      <c r="F434" s="14">
        <v>51.97</v>
      </c>
      <c r="G434" s="14">
        <v>106.82</v>
      </c>
      <c r="H434" s="14"/>
      <c r="I434" s="14"/>
      <c r="J434" s="14"/>
    </row>
    <row r="435" spans="1:10">
      <c r="A435" s="13" t="s">
        <v>185</v>
      </c>
      <c r="B435" s="14">
        <v>4.16</v>
      </c>
      <c r="C435" s="14">
        <v>12.58</v>
      </c>
      <c r="D435" s="14">
        <v>10.75</v>
      </c>
      <c r="E435" s="14">
        <v>6.86</v>
      </c>
      <c r="F435" s="14">
        <v>5.53</v>
      </c>
      <c r="G435" s="14">
        <v>6.47</v>
      </c>
      <c r="H435" s="14"/>
      <c r="I435" s="14"/>
      <c r="J435" s="14"/>
    </row>
    <row r="436" spans="1:10">
      <c r="A436" s="11" t="s">
        <v>310</v>
      </c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>
      <c r="A437" s="13" t="s">
        <v>183</v>
      </c>
      <c r="B437" s="20">
        <v>1868.83</v>
      </c>
      <c r="C437" s="20">
        <v>573.33000000000004</v>
      </c>
      <c r="D437" s="20">
        <v>1117.3900000000001</v>
      </c>
      <c r="E437" s="20">
        <v>1412.08</v>
      </c>
      <c r="F437" s="20">
        <v>1834.14</v>
      </c>
      <c r="G437" s="20">
        <v>4402.68</v>
      </c>
      <c r="H437" s="20"/>
      <c r="I437" s="20"/>
      <c r="J437" s="20"/>
    </row>
    <row r="438" spans="1:10">
      <c r="A438" s="13" t="s">
        <v>184</v>
      </c>
      <c r="B438" s="14">
        <v>63.61</v>
      </c>
      <c r="C438" s="14">
        <v>55.81</v>
      </c>
      <c r="D438" s="14">
        <v>89.5</v>
      </c>
      <c r="E438" s="14">
        <v>90.85</v>
      </c>
      <c r="F438" s="14">
        <v>99.41</v>
      </c>
      <c r="G438" s="14">
        <v>302.39999999999998</v>
      </c>
      <c r="H438" s="14"/>
      <c r="I438" s="14"/>
      <c r="J438" s="14"/>
    </row>
    <row r="439" spans="1:10">
      <c r="A439" s="13" t="s">
        <v>185</v>
      </c>
      <c r="B439" s="14">
        <v>3.4</v>
      </c>
      <c r="C439" s="14">
        <v>9.73</v>
      </c>
      <c r="D439" s="14">
        <v>8.01</v>
      </c>
      <c r="E439" s="14">
        <v>6.43</v>
      </c>
      <c r="F439" s="14">
        <v>5.42</v>
      </c>
      <c r="G439" s="14">
        <v>6.87</v>
      </c>
      <c r="H439" s="14"/>
      <c r="I439" s="14"/>
      <c r="J439" s="14"/>
    </row>
    <row r="440" spans="1:10">
      <c r="A440" s="11" t="s">
        <v>311</v>
      </c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>
      <c r="A441" s="13" t="s">
        <v>183</v>
      </c>
      <c r="B441" s="20">
        <v>5269.67</v>
      </c>
      <c r="C441" s="20">
        <v>516.95000000000005</v>
      </c>
      <c r="D441" s="20">
        <v>1727.56</v>
      </c>
      <c r="E441" s="20">
        <v>3711.52</v>
      </c>
      <c r="F441" s="20">
        <v>6576.73</v>
      </c>
      <c r="G441" s="20">
        <v>13800</v>
      </c>
      <c r="H441" s="20"/>
      <c r="I441" s="20"/>
      <c r="J441" s="20"/>
    </row>
    <row r="442" spans="1:10">
      <c r="A442" s="13" t="s">
        <v>184</v>
      </c>
      <c r="B442" s="14">
        <v>68.959999999999994</v>
      </c>
      <c r="C442" s="14">
        <v>31.12</v>
      </c>
      <c r="D442" s="14">
        <v>40.130000000000003</v>
      </c>
      <c r="E442" s="14">
        <v>60.71</v>
      </c>
      <c r="F442" s="14">
        <v>74.790000000000006</v>
      </c>
      <c r="G442" s="14">
        <v>161.53</v>
      </c>
      <c r="H442" s="14"/>
      <c r="I442" s="14"/>
      <c r="J442" s="14"/>
    </row>
    <row r="443" spans="1:10">
      <c r="A443" s="13" t="s">
        <v>185</v>
      </c>
      <c r="B443" s="14">
        <v>1.31</v>
      </c>
      <c r="C443" s="14">
        <v>6.02</v>
      </c>
      <c r="D443" s="14">
        <v>2.3199999999999998</v>
      </c>
      <c r="E443" s="14">
        <v>1.64</v>
      </c>
      <c r="F443" s="14">
        <v>1.1399999999999999</v>
      </c>
      <c r="G443" s="14">
        <v>1.17</v>
      </c>
      <c r="H443" s="14"/>
      <c r="I443" s="14"/>
      <c r="J443" s="14"/>
    </row>
    <row r="444" spans="1:10">
      <c r="A444" s="16" t="s">
        <v>312</v>
      </c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>
      <c r="A445" s="13" t="s">
        <v>183</v>
      </c>
      <c r="B445" s="20">
        <v>322.14</v>
      </c>
      <c r="C445" s="20">
        <v>97.17</v>
      </c>
      <c r="D445" s="20">
        <v>163.79</v>
      </c>
      <c r="E445" s="20">
        <v>226.81</v>
      </c>
      <c r="F445" s="20">
        <v>369.78</v>
      </c>
      <c r="G445" s="20">
        <v>752.36</v>
      </c>
      <c r="H445" s="20"/>
      <c r="I445" s="20"/>
      <c r="J445" s="20"/>
    </row>
    <row r="446" spans="1:10">
      <c r="A446" s="13" t="s">
        <v>184</v>
      </c>
      <c r="B446" s="14">
        <v>9.3699999999999992</v>
      </c>
      <c r="C446" s="14">
        <v>9.31</v>
      </c>
      <c r="D446" s="14">
        <v>10.029999999999999</v>
      </c>
      <c r="E446" s="14">
        <v>12.22</v>
      </c>
      <c r="F446" s="14">
        <v>19.29</v>
      </c>
      <c r="G446" s="14">
        <v>28.55</v>
      </c>
      <c r="H446" s="14"/>
      <c r="I446" s="14"/>
      <c r="J446" s="14"/>
    </row>
    <row r="447" spans="1:10">
      <c r="A447" s="13" t="s">
        <v>185</v>
      </c>
      <c r="B447" s="14">
        <v>2.91</v>
      </c>
      <c r="C447" s="14">
        <v>9.58</v>
      </c>
      <c r="D447" s="14">
        <v>6.12</v>
      </c>
      <c r="E447" s="14">
        <v>5.39</v>
      </c>
      <c r="F447" s="14">
        <v>5.22</v>
      </c>
      <c r="G447" s="14">
        <v>3.8</v>
      </c>
      <c r="H447" s="14"/>
      <c r="I447" s="14"/>
      <c r="J447" s="14"/>
    </row>
    <row r="448" spans="1:10">
      <c r="A448" s="16" t="s">
        <v>313</v>
      </c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>
      <c r="A449" s="13" t="s">
        <v>183</v>
      </c>
      <c r="B449" s="20">
        <v>4947.54</v>
      </c>
      <c r="C449" s="20">
        <v>419.78</v>
      </c>
      <c r="D449" s="20">
        <v>1563.77</v>
      </c>
      <c r="E449" s="20">
        <v>3484.7</v>
      </c>
      <c r="F449" s="20">
        <v>6206.95</v>
      </c>
      <c r="G449" s="20">
        <v>13047.64</v>
      </c>
      <c r="H449" s="20"/>
      <c r="I449" s="20"/>
      <c r="J449" s="20"/>
    </row>
    <row r="450" spans="1:10">
      <c r="A450" s="13" t="s">
        <v>184</v>
      </c>
      <c r="B450" s="14">
        <v>64.16</v>
      </c>
      <c r="C450" s="14">
        <v>29.67</v>
      </c>
      <c r="D450" s="14">
        <v>37.72</v>
      </c>
      <c r="E450" s="14">
        <v>59.23</v>
      </c>
      <c r="F450" s="14">
        <v>68.430000000000007</v>
      </c>
      <c r="G450" s="14">
        <v>155.33000000000001</v>
      </c>
      <c r="H450" s="14"/>
      <c r="I450" s="14"/>
      <c r="J450" s="14"/>
    </row>
    <row r="451" spans="1:10">
      <c r="A451" s="13" t="s">
        <v>185</v>
      </c>
      <c r="B451" s="14">
        <v>1.3</v>
      </c>
      <c r="C451" s="14">
        <v>7.07</v>
      </c>
      <c r="D451" s="14">
        <v>2.41</v>
      </c>
      <c r="E451" s="14">
        <v>1.7</v>
      </c>
      <c r="F451" s="14">
        <v>1.1000000000000001</v>
      </c>
      <c r="G451" s="14">
        <v>1.19</v>
      </c>
      <c r="H451" s="14"/>
      <c r="I451" s="14"/>
      <c r="J451" s="14"/>
    </row>
    <row r="452" spans="1:10">
      <c r="A452" s="19" t="s">
        <v>314</v>
      </c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>
      <c r="A453" s="6" t="s">
        <v>315</v>
      </c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>
      <c r="A454" s="6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>
      <c r="A455" s="11" t="s">
        <v>316</v>
      </c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>
      <c r="A456" s="13" t="s">
        <v>183</v>
      </c>
      <c r="B456" s="20">
        <v>60533.3</v>
      </c>
      <c r="C456" s="20">
        <v>9974.2800000000007</v>
      </c>
      <c r="D456" s="20">
        <v>26656.53</v>
      </c>
      <c r="E456" s="20">
        <v>44933.45</v>
      </c>
      <c r="F456" s="20">
        <v>70974.7</v>
      </c>
      <c r="G456" s="20">
        <v>149962.54</v>
      </c>
      <c r="H456" s="20"/>
      <c r="I456" s="20"/>
      <c r="J456" s="20"/>
    </row>
    <row r="457" spans="1:10">
      <c r="A457" s="13" t="s">
        <v>184</v>
      </c>
      <c r="B457" s="14">
        <v>717.51</v>
      </c>
      <c r="C457" s="14">
        <v>210.08</v>
      </c>
      <c r="D457" s="14">
        <v>154.38</v>
      </c>
      <c r="E457" s="14">
        <v>190.2</v>
      </c>
      <c r="F457" s="14">
        <v>268.97000000000003</v>
      </c>
      <c r="G457" s="14">
        <v>1955.6</v>
      </c>
      <c r="H457" s="14"/>
      <c r="I457" s="14"/>
      <c r="J457" s="14"/>
    </row>
    <row r="458" spans="1:10">
      <c r="A458" s="13" t="s">
        <v>185</v>
      </c>
      <c r="B458" s="14">
        <v>1.19</v>
      </c>
      <c r="C458" s="14">
        <v>2.11</v>
      </c>
      <c r="D458" s="14">
        <v>0.57999999999999996</v>
      </c>
      <c r="E458" s="14">
        <v>0.42</v>
      </c>
      <c r="F458" s="14">
        <v>0.38</v>
      </c>
      <c r="G458" s="14">
        <v>1.3</v>
      </c>
      <c r="H458" s="14"/>
      <c r="I458" s="14"/>
      <c r="J458" s="14"/>
    </row>
    <row r="459" spans="1:10">
      <c r="A459" s="16" t="s">
        <v>317</v>
      </c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>
      <c r="A460" s="13" t="s">
        <v>183</v>
      </c>
      <c r="B460" s="20">
        <v>48119.44</v>
      </c>
      <c r="C460" s="20">
        <v>4066.9</v>
      </c>
      <c r="D460" s="20">
        <v>16579.11</v>
      </c>
      <c r="E460" s="20">
        <v>34963.629999999997</v>
      </c>
      <c r="F460" s="20">
        <v>60342.52</v>
      </c>
      <c r="G460" s="20">
        <v>124503.37</v>
      </c>
      <c r="H460" s="20"/>
      <c r="I460" s="20"/>
      <c r="J460" s="20"/>
    </row>
    <row r="461" spans="1:10">
      <c r="A461" s="13" t="s">
        <v>184</v>
      </c>
      <c r="B461" s="14">
        <v>592.99</v>
      </c>
      <c r="C461" s="14">
        <v>162.41999999999999</v>
      </c>
      <c r="D461" s="14">
        <v>250.34</v>
      </c>
      <c r="E461" s="14">
        <v>291.67</v>
      </c>
      <c r="F461" s="14">
        <v>426.35</v>
      </c>
      <c r="G461" s="14">
        <v>1559.7</v>
      </c>
      <c r="H461" s="14"/>
      <c r="I461" s="14"/>
      <c r="J461" s="14"/>
    </row>
    <row r="462" spans="1:10">
      <c r="A462" s="13" t="s">
        <v>185</v>
      </c>
      <c r="B462" s="14">
        <v>1.23</v>
      </c>
      <c r="C462" s="14">
        <v>3.99</v>
      </c>
      <c r="D462" s="14">
        <v>1.51</v>
      </c>
      <c r="E462" s="14">
        <v>0.83</v>
      </c>
      <c r="F462" s="14">
        <v>0.71</v>
      </c>
      <c r="G462" s="14">
        <v>1.25</v>
      </c>
      <c r="H462" s="14"/>
      <c r="I462" s="14"/>
      <c r="J462" s="14"/>
    </row>
    <row r="463" spans="1:10">
      <c r="A463" s="16" t="s">
        <v>318</v>
      </c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>
      <c r="A464" s="13" t="s">
        <v>183</v>
      </c>
      <c r="B464" s="20">
        <v>3607.41</v>
      </c>
      <c r="C464" s="20">
        <v>-626.16</v>
      </c>
      <c r="D464" s="20">
        <v>719.89</v>
      </c>
      <c r="E464" s="20">
        <v>1517.22</v>
      </c>
      <c r="F464" s="20">
        <v>2976.39</v>
      </c>
      <c r="G464" s="20">
        <v>13433.13</v>
      </c>
      <c r="H464" s="20"/>
      <c r="I464" s="20"/>
      <c r="J464" s="20"/>
    </row>
    <row r="465" spans="1:10">
      <c r="A465" s="13" t="s">
        <v>184</v>
      </c>
      <c r="B465" s="14">
        <v>242.08</v>
      </c>
      <c r="C465" s="14">
        <v>177.74</v>
      </c>
      <c r="D465" s="14">
        <v>89.65</v>
      </c>
      <c r="E465" s="14">
        <v>168.77</v>
      </c>
      <c r="F465" s="14">
        <v>240.24</v>
      </c>
      <c r="G465" s="14">
        <v>1013.1</v>
      </c>
      <c r="H465" s="14"/>
      <c r="I465" s="14"/>
      <c r="J465" s="14"/>
    </row>
    <row r="466" spans="1:10">
      <c r="A466" s="13" t="s">
        <v>185</v>
      </c>
      <c r="B466" s="14">
        <v>6.71</v>
      </c>
      <c r="C466" s="14">
        <v>-28.39</v>
      </c>
      <c r="D466" s="14">
        <v>12.45</v>
      </c>
      <c r="E466" s="14">
        <v>11.12</v>
      </c>
      <c r="F466" s="14">
        <v>8.07</v>
      </c>
      <c r="G466" s="14">
        <v>7.54</v>
      </c>
      <c r="H466" s="14"/>
      <c r="I466" s="14"/>
      <c r="J466" s="14"/>
    </row>
    <row r="467" spans="1:10">
      <c r="A467" s="13"/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1:10">
      <c r="A468" s="16" t="s">
        <v>319</v>
      </c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>
      <c r="A469" s="13" t="s">
        <v>183</v>
      </c>
      <c r="B469" s="20">
        <v>6139.1</v>
      </c>
      <c r="C469" s="20">
        <v>4756.82</v>
      </c>
      <c r="D469" s="20">
        <v>7588.97</v>
      </c>
      <c r="E469" s="20">
        <v>6686.05</v>
      </c>
      <c r="F469" s="20">
        <v>5702.9</v>
      </c>
      <c r="G469" s="20">
        <v>5959.05</v>
      </c>
      <c r="H469" s="20"/>
      <c r="I469" s="20"/>
      <c r="J469" s="20"/>
    </row>
    <row r="470" spans="1:10">
      <c r="A470" s="13" t="s">
        <v>184</v>
      </c>
      <c r="B470" s="14">
        <v>96.69</v>
      </c>
      <c r="C470" s="14">
        <v>135.32</v>
      </c>
      <c r="D470" s="14">
        <v>224.98</v>
      </c>
      <c r="E470" s="14">
        <v>253.28</v>
      </c>
      <c r="F470" s="14">
        <v>258.82</v>
      </c>
      <c r="G470" s="14">
        <v>403.75</v>
      </c>
      <c r="H470" s="14"/>
      <c r="I470" s="14"/>
      <c r="J470" s="14"/>
    </row>
    <row r="471" spans="1:10">
      <c r="A471" s="13" t="s">
        <v>185</v>
      </c>
      <c r="B471" s="14">
        <v>1.57</v>
      </c>
      <c r="C471" s="14">
        <v>2.84</v>
      </c>
      <c r="D471" s="14">
        <v>2.96</v>
      </c>
      <c r="E471" s="14">
        <v>3.79</v>
      </c>
      <c r="F471" s="14">
        <v>4.54</v>
      </c>
      <c r="G471" s="14">
        <v>6.78</v>
      </c>
      <c r="H471" s="14"/>
      <c r="I471" s="14"/>
      <c r="J471" s="14"/>
    </row>
    <row r="472" spans="1:10">
      <c r="A472" s="13"/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1:10">
      <c r="A473" s="16" t="s">
        <v>320</v>
      </c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>
      <c r="A474" s="13" t="s">
        <v>183</v>
      </c>
      <c r="B474" s="20">
        <v>1486.28</v>
      </c>
      <c r="C474" s="20">
        <v>163.61000000000001</v>
      </c>
      <c r="D474" s="20">
        <v>466.4</v>
      </c>
      <c r="E474" s="20">
        <v>872</v>
      </c>
      <c r="F474" s="20">
        <v>1061.33</v>
      </c>
      <c r="G474" s="20">
        <v>4862.53</v>
      </c>
      <c r="H474" s="20"/>
      <c r="I474" s="20"/>
      <c r="J474" s="20"/>
    </row>
    <row r="475" spans="1:10">
      <c r="A475" s="13" t="s">
        <v>184</v>
      </c>
      <c r="B475" s="14">
        <v>121.68</v>
      </c>
      <c r="C475" s="14">
        <v>29.61</v>
      </c>
      <c r="D475" s="14">
        <v>48.23</v>
      </c>
      <c r="E475" s="14">
        <v>80.599999999999994</v>
      </c>
      <c r="F475" s="14">
        <v>119.85</v>
      </c>
      <c r="G475" s="14">
        <v>552.64</v>
      </c>
      <c r="H475" s="14"/>
      <c r="I475" s="14"/>
      <c r="J475" s="14"/>
    </row>
    <row r="476" spans="1:10">
      <c r="A476" s="13" t="s">
        <v>185</v>
      </c>
      <c r="B476" s="14">
        <v>8.19</v>
      </c>
      <c r="C476" s="14">
        <v>18.100000000000001</v>
      </c>
      <c r="D476" s="14">
        <v>10.34</v>
      </c>
      <c r="E476" s="14">
        <v>9.24</v>
      </c>
      <c r="F476" s="14">
        <v>11.29</v>
      </c>
      <c r="G476" s="14">
        <v>11.37</v>
      </c>
      <c r="H476" s="14"/>
      <c r="I476" s="14"/>
      <c r="J476" s="14"/>
    </row>
    <row r="477" spans="1:10">
      <c r="A477" s="13"/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1:10">
      <c r="A478" s="16" t="s">
        <v>321</v>
      </c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>
      <c r="A479" s="13" t="s">
        <v>183</v>
      </c>
      <c r="B479" s="20">
        <v>206.97</v>
      </c>
      <c r="C479" s="20">
        <v>104.3</v>
      </c>
      <c r="D479" s="20">
        <v>184.43</v>
      </c>
      <c r="E479" s="20">
        <v>230.25</v>
      </c>
      <c r="F479" s="20">
        <v>261.48</v>
      </c>
      <c r="G479" s="20">
        <v>254.19</v>
      </c>
      <c r="H479" s="20"/>
      <c r="I479" s="20"/>
      <c r="J479" s="20"/>
    </row>
    <row r="480" spans="1:10">
      <c r="A480" s="13" t="s">
        <v>184</v>
      </c>
      <c r="B480" s="14">
        <v>13.9</v>
      </c>
      <c r="C480" s="14">
        <v>15.77</v>
      </c>
      <c r="D480" s="14">
        <v>23.01</v>
      </c>
      <c r="E480" s="14">
        <v>24.97</v>
      </c>
      <c r="F480" s="14">
        <v>32.82</v>
      </c>
      <c r="G480" s="14">
        <v>47.39</v>
      </c>
      <c r="H480" s="14"/>
      <c r="I480" s="14"/>
      <c r="J480" s="14"/>
    </row>
    <row r="481" spans="1:10">
      <c r="A481" s="13" t="s">
        <v>185</v>
      </c>
      <c r="B481" s="14">
        <v>6.72</v>
      </c>
      <c r="C481" s="14">
        <v>15.12</v>
      </c>
      <c r="D481" s="14">
        <v>12.48</v>
      </c>
      <c r="E481" s="14">
        <v>10.84</v>
      </c>
      <c r="F481" s="14">
        <v>12.55</v>
      </c>
      <c r="G481" s="14">
        <v>18.64</v>
      </c>
      <c r="H481" s="14"/>
      <c r="I481" s="14"/>
      <c r="J481" s="14"/>
    </row>
    <row r="482" spans="1:10">
      <c r="A482" s="13"/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1:10">
      <c r="A483" s="16" t="s">
        <v>322</v>
      </c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>
      <c r="A484" s="13" t="s">
        <v>183</v>
      </c>
      <c r="B484" s="20">
        <v>340.23</v>
      </c>
      <c r="C484" s="20">
        <v>886.46</v>
      </c>
      <c r="D484" s="20">
        <v>452</v>
      </c>
      <c r="E484" s="20">
        <v>177.07</v>
      </c>
      <c r="F484" s="20">
        <v>133.86000000000001</v>
      </c>
      <c r="G484" s="20">
        <v>52.75</v>
      </c>
      <c r="H484" s="20"/>
      <c r="I484" s="20"/>
      <c r="J484" s="20"/>
    </row>
    <row r="485" spans="1:10">
      <c r="A485" s="13" t="s">
        <v>184</v>
      </c>
      <c r="B485" s="14">
        <v>18.18</v>
      </c>
      <c r="C485" s="14">
        <v>47.76</v>
      </c>
      <c r="D485" s="14">
        <v>37.28</v>
      </c>
      <c r="E485" s="14">
        <v>22.14</v>
      </c>
      <c r="F485" s="14">
        <v>18.03</v>
      </c>
      <c r="G485" s="14">
        <v>12.92</v>
      </c>
      <c r="H485" s="14"/>
      <c r="I485" s="14"/>
      <c r="J485" s="14"/>
    </row>
    <row r="486" spans="1:10">
      <c r="A486" s="13" t="s">
        <v>185</v>
      </c>
      <c r="B486" s="14">
        <v>5.34</v>
      </c>
      <c r="C486" s="14">
        <v>5.39</v>
      </c>
      <c r="D486" s="14">
        <v>8.25</v>
      </c>
      <c r="E486" s="14">
        <v>12.5</v>
      </c>
      <c r="F486" s="14">
        <v>13.47</v>
      </c>
      <c r="G486" s="14">
        <v>24.5</v>
      </c>
      <c r="H486" s="14"/>
      <c r="I486" s="14"/>
      <c r="J486" s="14"/>
    </row>
    <row r="487" spans="1:10">
      <c r="A487" s="16" t="s">
        <v>323</v>
      </c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>
      <c r="A488" s="13" t="s">
        <v>183</v>
      </c>
      <c r="B488" s="20">
        <v>409.22</v>
      </c>
      <c r="C488" s="20">
        <v>331.19</v>
      </c>
      <c r="D488" s="20">
        <v>453</v>
      </c>
      <c r="E488" s="20">
        <v>385.85</v>
      </c>
      <c r="F488" s="20">
        <v>302.51</v>
      </c>
      <c r="G488" s="20">
        <v>573.27</v>
      </c>
      <c r="H488" s="20"/>
      <c r="I488" s="20"/>
      <c r="J488" s="20"/>
    </row>
    <row r="489" spans="1:10">
      <c r="A489" s="13" t="s">
        <v>184</v>
      </c>
      <c r="B489" s="14">
        <v>34.340000000000003</v>
      </c>
      <c r="C489" s="14">
        <v>35.590000000000003</v>
      </c>
      <c r="D489" s="14">
        <v>54.93</v>
      </c>
      <c r="E489" s="14">
        <v>54.34</v>
      </c>
      <c r="F489" s="14">
        <v>39.26</v>
      </c>
      <c r="G489" s="14">
        <v>135.55000000000001</v>
      </c>
      <c r="H489" s="14"/>
      <c r="I489" s="14"/>
      <c r="J489" s="14"/>
    </row>
    <row r="490" spans="1:10">
      <c r="A490" s="13" t="s">
        <v>185</v>
      </c>
      <c r="B490" s="14">
        <v>8.39</v>
      </c>
      <c r="C490" s="14">
        <v>10.75</v>
      </c>
      <c r="D490" s="14">
        <v>12.13</v>
      </c>
      <c r="E490" s="14">
        <v>14.08</v>
      </c>
      <c r="F490" s="14">
        <v>12.98</v>
      </c>
      <c r="G490" s="14">
        <v>23.65</v>
      </c>
      <c r="H490" s="14"/>
      <c r="I490" s="14"/>
      <c r="J490" s="14"/>
    </row>
    <row r="491" spans="1:10">
      <c r="A491" s="16" t="s">
        <v>324</v>
      </c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>
      <c r="A492" s="13" t="s">
        <v>183</v>
      </c>
      <c r="B492" s="20">
        <v>224.65</v>
      </c>
      <c r="C492" s="20">
        <v>291.16000000000003</v>
      </c>
      <c r="D492" s="20">
        <v>212.72</v>
      </c>
      <c r="E492" s="20">
        <v>101.37</v>
      </c>
      <c r="F492" s="20">
        <v>193.7</v>
      </c>
      <c r="G492" s="20">
        <v>324.26</v>
      </c>
      <c r="H492" s="20"/>
      <c r="I492" s="20"/>
      <c r="J492" s="20"/>
    </row>
    <row r="493" spans="1:10">
      <c r="A493" s="13" t="s">
        <v>184</v>
      </c>
      <c r="B493" s="14">
        <v>28.76</v>
      </c>
      <c r="C493" s="14">
        <v>28.36</v>
      </c>
      <c r="D493" s="14">
        <v>31.08</v>
      </c>
      <c r="E493" s="14">
        <v>14.47</v>
      </c>
      <c r="F493" s="14">
        <v>30.97</v>
      </c>
      <c r="G493" s="14">
        <v>131.28</v>
      </c>
      <c r="H493" s="14"/>
      <c r="I493" s="14"/>
      <c r="J493" s="14"/>
    </row>
    <row r="494" spans="1:10">
      <c r="A494" s="13" t="s">
        <v>185</v>
      </c>
      <c r="B494" s="14">
        <v>12.8</v>
      </c>
      <c r="C494" s="14">
        <v>9.74</v>
      </c>
      <c r="D494" s="14">
        <v>14.61</v>
      </c>
      <c r="E494" s="14">
        <v>14.27</v>
      </c>
      <c r="F494" s="14">
        <v>15.99</v>
      </c>
      <c r="G494" s="14">
        <v>40.49</v>
      </c>
      <c r="H494" s="14"/>
      <c r="I494" s="14"/>
      <c r="J494" s="14"/>
    </row>
    <row r="495" spans="1:10">
      <c r="A495" s="11" t="s">
        <v>325</v>
      </c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>
      <c r="A496" s="13" t="s">
        <v>183</v>
      </c>
      <c r="B496" s="20">
        <v>2432.3200000000002</v>
      </c>
      <c r="C496" s="20">
        <v>5.6</v>
      </c>
      <c r="D496" s="20">
        <v>310.02999999999997</v>
      </c>
      <c r="E496" s="20">
        <v>1134.5</v>
      </c>
      <c r="F496" s="20">
        <v>2477.21</v>
      </c>
      <c r="G496" s="20">
        <v>8224.61</v>
      </c>
      <c r="H496" s="20"/>
      <c r="I496" s="20"/>
      <c r="J496" s="20"/>
    </row>
    <row r="497" spans="1:10">
      <c r="A497" s="13" t="s">
        <v>184</v>
      </c>
      <c r="B497" s="14">
        <v>122.15</v>
      </c>
      <c r="C497" s="14">
        <v>31.9</v>
      </c>
      <c r="D497" s="14">
        <v>56.53</v>
      </c>
      <c r="E497" s="14">
        <v>71.349999999999994</v>
      </c>
      <c r="F497" s="14">
        <v>162.76</v>
      </c>
      <c r="G497" s="14">
        <v>469.35</v>
      </c>
      <c r="H497" s="14"/>
      <c r="I497" s="14"/>
      <c r="J497" s="14"/>
    </row>
    <row r="498" spans="1:10">
      <c r="A498" s="13" t="s">
        <v>185</v>
      </c>
      <c r="B498" s="14">
        <v>5.0199999999999996</v>
      </c>
      <c r="C498" s="14">
        <v>569.94000000000005</v>
      </c>
      <c r="D498" s="14">
        <v>18.239999999999998</v>
      </c>
      <c r="E498" s="14">
        <v>6.29</v>
      </c>
      <c r="F498" s="14">
        <v>6.57</v>
      </c>
      <c r="G498" s="14">
        <v>5.71</v>
      </c>
      <c r="H498" s="14"/>
      <c r="I498" s="14"/>
      <c r="J498" s="14"/>
    </row>
    <row r="499" spans="1:10">
      <c r="A499" s="16" t="s">
        <v>326</v>
      </c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>
      <c r="A500" s="13" t="s">
        <v>183</v>
      </c>
      <c r="B500" s="20">
        <v>1711.22</v>
      </c>
      <c r="C500" s="20">
        <v>-89.8</v>
      </c>
      <c r="D500" s="20">
        <v>85.08</v>
      </c>
      <c r="E500" s="20">
        <v>703.55</v>
      </c>
      <c r="F500" s="20">
        <v>1673.61</v>
      </c>
      <c r="G500" s="20">
        <v>6176.29</v>
      </c>
      <c r="H500" s="20"/>
      <c r="I500" s="20"/>
      <c r="J500" s="20"/>
    </row>
    <row r="501" spans="1:10">
      <c r="A501" s="13" t="s">
        <v>184</v>
      </c>
      <c r="B501" s="14">
        <v>97.79</v>
      </c>
      <c r="C501" s="14">
        <v>24.64</v>
      </c>
      <c r="D501" s="14">
        <v>42.03</v>
      </c>
      <c r="E501" s="14">
        <v>55.19</v>
      </c>
      <c r="F501" s="14">
        <v>118.43</v>
      </c>
      <c r="G501" s="14">
        <v>387.22</v>
      </c>
      <c r="H501" s="14"/>
      <c r="I501" s="14"/>
      <c r="J501" s="14"/>
    </row>
    <row r="502" spans="1:10">
      <c r="A502" s="13" t="s">
        <v>185</v>
      </c>
      <c r="B502" s="14">
        <v>5.71</v>
      </c>
      <c r="C502" s="14">
        <v>-27.44</v>
      </c>
      <c r="D502" s="14">
        <v>49.4</v>
      </c>
      <c r="E502" s="14">
        <v>7.84</v>
      </c>
      <c r="F502" s="14">
        <v>7.08</v>
      </c>
      <c r="G502" s="14">
        <v>6.27</v>
      </c>
      <c r="H502" s="14"/>
      <c r="I502" s="14"/>
      <c r="J502" s="14"/>
    </row>
    <row r="503" spans="1:10">
      <c r="A503" s="16" t="s">
        <v>327</v>
      </c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>
      <c r="A504" s="13" t="s">
        <v>183</v>
      </c>
      <c r="B504" s="20">
        <v>519.09</v>
      </c>
      <c r="C504" s="20">
        <v>21.93</v>
      </c>
      <c r="D504" s="20">
        <v>118.9</v>
      </c>
      <c r="E504" s="20">
        <v>294.16000000000003</v>
      </c>
      <c r="F504" s="20">
        <v>567</v>
      </c>
      <c r="G504" s="20">
        <v>1591.62</v>
      </c>
      <c r="H504" s="20"/>
      <c r="I504" s="20"/>
      <c r="J504" s="20"/>
    </row>
    <row r="505" spans="1:10">
      <c r="A505" s="13" t="s">
        <v>184</v>
      </c>
      <c r="B505" s="14">
        <v>31.2</v>
      </c>
      <c r="C505" s="14">
        <v>7.82</v>
      </c>
      <c r="D505" s="14">
        <v>14.98</v>
      </c>
      <c r="E505" s="14">
        <v>22.51</v>
      </c>
      <c r="F505" s="14">
        <v>40.98</v>
      </c>
      <c r="G505" s="14">
        <v>113.83</v>
      </c>
      <c r="H505" s="14"/>
      <c r="I505" s="14"/>
      <c r="J505" s="14"/>
    </row>
    <row r="506" spans="1:10">
      <c r="A506" s="13" t="s">
        <v>185</v>
      </c>
      <c r="B506" s="14">
        <v>6.01</v>
      </c>
      <c r="C506" s="14">
        <v>35.659999999999997</v>
      </c>
      <c r="D506" s="14">
        <v>12.6</v>
      </c>
      <c r="E506" s="14">
        <v>7.65</v>
      </c>
      <c r="F506" s="14">
        <v>7.23</v>
      </c>
      <c r="G506" s="14">
        <v>7.15</v>
      </c>
      <c r="H506" s="14"/>
      <c r="I506" s="14"/>
      <c r="J506" s="14"/>
    </row>
    <row r="507" spans="1:10">
      <c r="A507" s="16" t="s">
        <v>328</v>
      </c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>
      <c r="A508" s="13" t="s">
        <v>183</v>
      </c>
      <c r="B508" s="20">
        <v>202.01</v>
      </c>
      <c r="C508" s="20">
        <v>73.459999999999994</v>
      </c>
      <c r="D508" s="20">
        <v>106.06</v>
      </c>
      <c r="E508" s="20">
        <v>136.79</v>
      </c>
      <c r="F508" s="20">
        <v>236.59</v>
      </c>
      <c r="G508" s="20">
        <v>456.7</v>
      </c>
      <c r="H508" s="20"/>
      <c r="I508" s="20"/>
      <c r="J508" s="20"/>
    </row>
    <row r="509" spans="1:10">
      <c r="A509" s="13" t="s">
        <v>184</v>
      </c>
      <c r="B509" s="14">
        <v>17.399999999999999</v>
      </c>
      <c r="C509" s="14">
        <v>10.87</v>
      </c>
      <c r="D509" s="14">
        <v>13.67</v>
      </c>
      <c r="E509" s="14">
        <v>14</v>
      </c>
      <c r="F509" s="14">
        <v>27.5</v>
      </c>
      <c r="G509" s="14">
        <v>46.5</v>
      </c>
      <c r="H509" s="14"/>
      <c r="I509" s="14"/>
      <c r="J509" s="14"/>
    </row>
    <row r="510" spans="1:10">
      <c r="A510" s="13" t="s">
        <v>185</v>
      </c>
      <c r="B510" s="14">
        <v>8.61</v>
      </c>
      <c r="C510" s="14">
        <v>14.8</v>
      </c>
      <c r="D510" s="14">
        <v>12.89</v>
      </c>
      <c r="E510" s="14">
        <v>10.23</v>
      </c>
      <c r="F510" s="14">
        <v>11.62</v>
      </c>
      <c r="G510" s="14">
        <v>10.18</v>
      </c>
      <c r="H510" s="14"/>
      <c r="I510" s="14"/>
      <c r="J510" s="14"/>
    </row>
    <row r="511" spans="1:10">
      <c r="A511" s="11" t="s">
        <v>329</v>
      </c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>
      <c r="A512" s="13" t="s">
        <v>183</v>
      </c>
      <c r="B512" s="20">
        <v>58100.98</v>
      </c>
      <c r="C512" s="20">
        <v>9968.69</v>
      </c>
      <c r="D512" s="20">
        <v>26346.49</v>
      </c>
      <c r="E512" s="20">
        <v>43798.94</v>
      </c>
      <c r="F512" s="20">
        <v>68497.490000000005</v>
      </c>
      <c r="G512" s="20">
        <v>141737.93</v>
      </c>
      <c r="H512" s="20"/>
      <c r="I512" s="20"/>
      <c r="J512" s="20"/>
    </row>
    <row r="513" spans="1:10">
      <c r="A513" s="13" t="s">
        <v>184</v>
      </c>
      <c r="B513" s="14">
        <v>651</v>
      </c>
      <c r="C513" s="14">
        <v>224.92</v>
      </c>
      <c r="D513" s="14">
        <v>162.71</v>
      </c>
      <c r="E513" s="14">
        <v>201.54</v>
      </c>
      <c r="F513" s="14">
        <v>304.74</v>
      </c>
      <c r="G513" s="14">
        <v>1775.9</v>
      </c>
      <c r="H513" s="14"/>
      <c r="I513" s="14"/>
      <c r="J513" s="14"/>
    </row>
    <row r="514" spans="1:10">
      <c r="A514" s="13" t="s">
        <v>185</v>
      </c>
      <c r="B514" s="14">
        <v>1.1200000000000001</v>
      </c>
      <c r="C514" s="14">
        <v>2.2599999999999998</v>
      </c>
      <c r="D514" s="14">
        <v>0.62</v>
      </c>
      <c r="E514" s="14">
        <v>0.46</v>
      </c>
      <c r="F514" s="14">
        <v>0.44</v>
      </c>
      <c r="G514" s="14">
        <v>1.25</v>
      </c>
      <c r="H514" s="14"/>
      <c r="I514" s="14"/>
      <c r="J514" s="14"/>
    </row>
    <row r="515" spans="1:10">
      <c r="A515" s="19" t="s">
        <v>314</v>
      </c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>
      <c r="A516" s="6" t="s">
        <v>330</v>
      </c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>
      <c r="A517" s="6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>
      <c r="A518" s="11" t="s">
        <v>331</v>
      </c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>
      <c r="A519" s="13" t="s">
        <v>183</v>
      </c>
      <c r="B519" s="20">
        <v>-7053.35</v>
      </c>
      <c r="C519" s="20">
        <v>-2760.06</v>
      </c>
      <c r="D519" s="20">
        <v>-416.5</v>
      </c>
      <c r="E519" s="20">
        <v>-3969.67</v>
      </c>
      <c r="F519" s="20">
        <v>-11157.72</v>
      </c>
      <c r="G519" s="20">
        <v>-16946.400000000001</v>
      </c>
      <c r="H519" s="20"/>
      <c r="I519" s="20"/>
      <c r="J519" s="20"/>
    </row>
    <row r="520" spans="1:10">
      <c r="A520" s="13" t="s">
        <v>184</v>
      </c>
      <c r="B520" s="14">
        <v>1036.9000000000001</v>
      </c>
      <c r="C520" s="14">
        <v>1134.4000000000001</v>
      </c>
      <c r="D520" s="14">
        <v>1684.1</v>
      </c>
      <c r="E520" s="14">
        <v>2743.8</v>
      </c>
      <c r="F520" s="14">
        <v>3207.5</v>
      </c>
      <c r="G520" s="14">
        <v>3287.6</v>
      </c>
      <c r="H520" s="14"/>
      <c r="I520" s="14"/>
      <c r="J520" s="14"/>
    </row>
    <row r="521" spans="1:10">
      <c r="A521" s="13" t="s">
        <v>185</v>
      </c>
      <c r="B521" s="14">
        <v>-14.7</v>
      </c>
      <c r="C521" s="14">
        <v>-41.1</v>
      </c>
      <c r="D521" s="14">
        <v>-404.3</v>
      </c>
      <c r="E521" s="14">
        <v>-69.12</v>
      </c>
      <c r="F521" s="14">
        <v>-28.75</v>
      </c>
      <c r="G521" s="14">
        <v>-19.399999999999999</v>
      </c>
      <c r="H521" s="14"/>
      <c r="I521" s="14"/>
      <c r="J521" s="14"/>
    </row>
    <row r="522" spans="1:10">
      <c r="A522" s="16" t="s">
        <v>332</v>
      </c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>
      <c r="A523" s="13" t="s">
        <v>183</v>
      </c>
      <c r="B523" s="20">
        <v>11119.81</v>
      </c>
      <c r="C523" s="20">
        <v>1662.15</v>
      </c>
      <c r="D523" s="20">
        <v>4579.8100000000004</v>
      </c>
      <c r="E523" s="20">
        <v>10288.379999999999</v>
      </c>
      <c r="F523" s="20">
        <v>13236.4</v>
      </c>
      <c r="G523" s="20">
        <v>25804.18</v>
      </c>
      <c r="H523" s="20"/>
      <c r="I523" s="20"/>
      <c r="J523" s="20"/>
    </row>
    <row r="524" spans="1:10">
      <c r="A524" s="13" t="s">
        <v>184</v>
      </c>
      <c r="B524" s="14">
        <v>947.73</v>
      </c>
      <c r="C524" s="14">
        <v>965.55</v>
      </c>
      <c r="D524" s="14">
        <v>1704</v>
      </c>
      <c r="E524" s="14">
        <v>2564.1</v>
      </c>
      <c r="F524" s="14">
        <v>2138.5</v>
      </c>
      <c r="G524" s="14">
        <v>3107.5</v>
      </c>
      <c r="H524" s="14"/>
      <c r="I524" s="14"/>
      <c r="J524" s="14"/>
    </row>
    <row r="525" spans="1:10">
      <c r="A525" s="13" t="s">
        <v>185</v>
      </c>
      <c r="B525" s="14">
        <v>8.52</v>
      </c>
      <c r="C525" s="14">
        <v>58.09</v>
      </c>
      <c r="D525" s="14">
        <v>37.21</v>
      </c>
      <c r="E525" s="14">
        <v>24.92</v>
      </c>
      <c r="F525" s="14">
        <v>16.16</v>
      </c>
      <c r="G525" s="14">
        <v>12.04</v>
      </c>
      <c r="H525" s="14"/>
      <c r="I525" s="14"/>
      <c r="J525" s="14"/>
    </row>
    <row r="526" spans="1:10">
      <c r="A526" s="16" t="s">
        <v>333</v>
      </c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>
      <c r="A527" s="13" t="s">
        <v>183</v>
      </c>
      <c r="B527" s="20">
        <v>18173.16</v>
      </c>
      <c r="C527" s="20">
        <v>4422.21</v>
      </c>
      <c r="D527" s="20">
        <v>4996.3100000000004</v>
      </c>
      <c r="E527" s="20">
        <v>14258.05</v>
      </c>
      <c r="F527" s="20">
        <v>24394.12</v>
      </c>
      <c r="G527" s="20">
        <v>42750.58</v>
      </c>
      <c r="H527" s="20"/>
      <c r="I527" s="20"/>
      <c r="J527" s="20"/>
    </row>
    <row r="528" spans="1:10">
      <c r="A528" s="13" t="s">
        <v>184</v>
      </c>
      <c r="B528" s="14">
        <v>1122.2</v>
      </c>
      <c r="C528" s="14">
        <v>1032.3</v>
      </c>
      <c r="D528" s="14">
        <v>804.1</v>
      </c>
      <c r="E528" s="14">
        <v>1890.5</v>
      </c>
      <c r="F528" s="14">
        <v>2750.9</v>
      </c>
      <c r="G528" s="14">
        <v>3653.2</v>
      </c>
      <c r="H528" s="14"/>
      <c r="I528" s="14"/>
      <c r="J528" s="14"/>
    </row>
    <row r="529" spans="1:10">
      <c r="A529" s="13" t="s">
        <v>185</v>
      </c>
      <c r="B529" s="14">
        <v>6.18</v>
      </c>
      <c r="C529" s="14">
        <v>23.34</v>
      </c>
      <c r="D529" s="14">
        <v>16.09</v>
      </c>
      <c r="E529" s="14">
        <v>13.26</v>
      </c>
      <c r="F529" s="14">
        <v>11.28</v>
      </c>
      <c r="G529" s="14">
        <v>8.5500000000000007</v>
      </c>
      <c r="H529" s="14"/>
      <c r="I529" s="14"/>
      <c r="J529" s="14"/>
    </row>
    <row r="530" spans="1:10">
      <c r="A530" s="19" t="s">
        <v>314</v>
      </c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>
      <c r="A531" s="11" t="s">
        <v>334</v>
      </c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>
      <c r="A532" s="19" t="s">
        <v>314</v>
      </c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>
      <c r="A533" s="16" t="s">
        <v>335</v>
      </c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>
      <c r="A534" s="13" t="s">
        <v>183</v>
      </c>
      <c r="B534" s="20">
        <v>612.84</v>
      </c>
      <c r="C534" s="20">
        <v>325.12</v>
      </c>
      <c r="D534" s="20">
        <v>369.93</v>
      </c>
      <c r="E534" s="20">
        <v>464.5</v>
      </c>
      <c r="F534" s="20">
        <v>446.06</v>
      </c>
      <c r="G534" s="20">
        <v>1457.24</v>
      </c>
      <c r="H534" s="20"/>
      <c r="I534" s="20"/>
      <c r="J534" s="20"/>
    </row>
    <row r="535" spans="1:10">
      <c r="A535" s="13" t="s">
        <v>184</v>
      </c>
      <c r="B535" s="14">
        <v>103.98</v>
      </c>
      <c r="C535" s="14">
        <v>131.61000000000001</v>
      </c>
      <c r="D535" s="14">
        <v>117.9</v>
      </c>
      <c r="E535" s="14">
        <v>63.55</v>
      </c>
      <c r="F535" s="14">
        <v>106.75</v>
      </c>
      <c r="G535" s="14">
        <v>352.12</v>
      </c>
      <c r="H535" s="14"/>
      <c r="I535" s="14"/>
      <c r="J535" s="14"/>
    </row>
    <row r="536" spans="1:10">
      <c r="A536" s="13" t="s">
        <v>185</v>
      </c>
      <c r="B536" s="14">
        <v>16.97</v>
      </c>
      <c r="C536" s="14">
        <v>40.479999999999997</v>
      </c>
      <c r="D536" s="14">
        <v>31.87</v>
      </c>
      <c r="E536" s="14">
        <v>13.68</v>
      </c>
      <c r="F536" s="14">
        <v>23.93</v>
      </c>
      <c r="G536" s="14">
        <v>24.16</v>
      </c>
      <c r="H536" s="14"/>
      <c r="I536" s="14"/>
      <c r="J536" s="14"/>
    </row>
    <row r="537" spans="1:10">
      <c r="A537" s="16" t="s">
        <v>336</v>
      </c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>
      <c r="A538" s="13" t="s">
        <v>183</v>
      </c>
      <c r="B538" s="20">
        <v>-2079.77</v>
      </c>
      <c r="C538" s="20">
        <v>-403.62</v>
      </c>
      <c r="D538" s="20">
        <v>-600.28</v>
      </c>
      <c r="E538" s="20">
        <v>-1537.7</v>
      </c>
      <c r="F538" s="20">
        <v>-2270.11</v>
      </c>
      <c r="G538" s="20">
        <v>-5581.13</v>
      </c>
      <c r="H538" s="20"/>
      <c r="I538" s="20"/>
      <c r="J538" s="20"/>
    </row>
    <row r="539" spans="1:10">
      <c r="A539" s="13" t="s">
        <v>184</v>
      </c>
      <c r="B539" s="14">
        <v>75.040000000000006</v>
      </c>
      <c r="C539" s="14">
        <v>41.43</v>
      </c>
      <c r="D539" s="14">
        <v>31.95</v>
      </c>
      <c r="E539" s="14">
        <v>231.81</v>
      </c>
      <c r="F539" s="14">
        <v>81.900000000000006</v>
      </c>
      <c r="G539" s="14">
        <v>266.62</v>
      </c>
      <c r="H539" s="14"/>
      <c r="I539" s="14"/>
      <c r="J539" s="14"/>
    </row>
    <row r="540" spans="1:10">
      <c r="A540" s="13" t="s">
        <v>185</v>
      </c>
      <c r="B540" s="14">
        <v>-3.61</v>
      </c>
      <c r="C540" s="14">
        <v>-10.26</v>
      </c>
      <c r="D540" s="14">
        <v>-5.32</v>
      </c>
      <c r="E540" s="14">
        <v>-15.08</v>
      </c>
      <c r="F540" s="14">
        <v>-3.61</v>
      </c>
      <c r="G540" s="14">
        <v>-4.78</v>
      </c>
      <c r="H540" s="14"/>
      <c r="I540" s="14"/>
      <c r="J540" s="14"/>
    </row>
    <row r="541" spans="1:10">
      <c r="A541" s="16" t="s">
        <v>337</v>
      </c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>
      <c r="A542" s="13" t="s">
        <v>183</v>
      </c>
      <c r="B542" s="20">
        <v>183211.53</v>
      </c>
      <c r="C542" s="20">
        <v>71753.66</v>
      </c>
      <c r="D542" s="20">
        <v>98978.98</v>
      </c>
      <c r="E542" s="20">
        <v>138025.15</v>
      </c>
      <c r="F542" s="20">
        <v>211302.83</v>
      </c>
      <c r="G542" s="20">
        <v>395615.44</v>
      </c>
      <c r="H542" s="20"/>
      <c r="I542" s="20"/>
      <c r="J542" s="20"/>
    </row>
    <row r="543" spans="1:10">
      <c r="A543" s="13" t="s">
        <v>184</v>
      </c>
      <c r="B543" s="14">
        <v>4084.2</v>
      </c>
      <c r="C543" s="14">
        <v>3606.9</v>
      </c>
      <c r="D543" s="14">
        <v>3643.7</v>
      </c>
      <c r="E543" s="14">
        <v>3750.9</v>
      </c>
      <c r="F543" s="14">
        <v>9420.1</v>
      </c>
      <c r="G543" s="14">
        <v>11711</v>
      </c>
      <c r="H543" s="14"/>
      <c r="I543" s="14"/>
      <c r="J543" s="14"/>
    </row>
    <row r="544" spans="1:10">
      <c r="A544" s="13" t="s">
        <v>185</v>
      </c>
      <c r="B544" s="14">
        <v>2.23</v>
      </c>
      <c r="C544" s="14">
        <v>5.03</v>
      </c>
      <c r="D544" s="14">
        <v>3.68</v>
      </c>
      <c r="E544" s="14">
        <v>2.72</v>
      </c>
      <c r="F544" s="14">
        <v>4.46</v>
      </c>
      <c r="G544" s="14">
        <v>2.96</v>
      </c>
      <c r="H544" s="14"/>
      <c r="I544" s="14"/>
      <c r="J544" s="14"/>
    </row>
    <row r="545" spans="1:10">
      <c r="A545" s="16" t="s">
        <v>338</v>
      </c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>
      <c r="A546" s="13" t="s">
        <v>183</v>
      </c>
      <c r="B546" s="20">
        <v>872.76</v>
      </c>
      <c r="C546" s="20">
        <v>391.41</v>
      </c>
      <c r="D546" s="20">
        <v>538.51</v>
      </c>
      <c r="E546" s="20">
        <v>731.01</v>
      </c>
      <c r="F546" s="20">
        <v>1028.95</v>
      </c>
      <c r="G546" s="20">
        <v>1672.44</v>
      </c>
      <c r="H546" s="20"/>
      <c r="I546" s="20"/>
      <c r="J546" s="20"/>
    </row>
    <row r="547" spans="1:10">
      <c r="A547" s="13" t="s">
        <v>184</v>
      </c>
      <c r="B547" s="14">
        <v>11.42</v>
      </c>
      <c r="C547" s="14">
        <v>18.04</v>
      </c>
      <c r="D547" s="14">
        <v>13.93</v>
      </c>
      <c r="E547" s="14">
        <v>12.83</v>
      </c>
      <c r="F547" s="14">
        <v>15.71</v>
      </c>
      <c r="G547" s="14">
        <v>21.8</v>
      </c>
      <c r="H547" s="14"/>
      <c r="I547" s="14"/>
      <c r="J547" s="14"/>
    </row>
    <row r="548" spans="1:10">
      <c r="A548" s="13" t="s">
        <v>185</v>
      </c>
      <c r="B548" s="14">
        <v>1.31</v>
      </c>
      <c r="C548" s="14">
        <v>4.6100000000000003</v>
      </c>
      <c r="D548" s="14">
        <v>2.59</v>
      </c>
      <c r="E548" s="14">
        <v>1.76</v>
      </c>
      <c r="F548" s="14">
        <v>1.53</v>
      </c>
      <c r="G548" s="14">
        <v>1.3</v>
      </c>
      <c r="H548" s="14"/>
      <c r="I548" s="14"/>
      <c r="J548" s="14"/>
    </row>
    <row r="549" spans="1:10">
      <c r="A549" s="11" t="s">
        <v>339</v>
      </c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>
      <c r="A550" s="13" t="s">
        <v>183</v>
      </c>
      <c r="B550" s="20">
        <v>1154.07</v>
      </c>
      <c r="C550" s="20">
        <v>481.08</v>
      </c>
      <c r="D550" s="20">
        <v>446.16</v>
      </c>
      <c r="E550" s="20">
        <v>775.87</v>
      </c>
      <c r="F550" s="20">
        <v>1428.09</v>
      </c>
      <c r="G550" s="20">
        <v>2637.02</v>
      </c>
      <c r="H550" s="20"/>
      <c r="I550" s="20"/>
      <c r="J550" s="20"/>
    </row>
    <row r="551" spans="1:10">
      <c r="A551" s="13" t="s">
        <v>184</v>
      </c>
      <c r="B551" s="14">
        <v>59.37</v>
      </c>
      <c r="C551" s="14">
        <v>60.31</v>
      </c>
      <c r="D551" s="14">
        <v>28.09</v>
      </c>
      <c r="E551" s="14">
        <v>59.28</v>
      </c>
      <c r="F551" s="14">
        <v>253.69</v>
      </c>
      <c r="G551" s="14">
        <v>162.4</v>
      </c>
      <c r="H551" s="14"/>
      <c r="I551" s="14"/>
      <c r="J551" s="14"/>
    </row>
    <row r="552" spans="1:10">
      <c r="A552" s="13" t="s">
        <v>185</v>
      </c>
      <c r="B552" s="14">
        <v>5.14</v>
      </c>
      <c r="C552" s="14">
        <v>12.54</v>
      </c>
      <c r="D552" s="14">
        <v>6.3</v>
      </c>
      <c r="E552" s="14">
        <v>7.64</v>
      </c>
      <c r="F552" s="14">
        <v>17.760000000000002</v>
      </c>
      <c r="G552" s="14">
        <v>6.16</v>
      </c>
      <c r="H552" s="14"/>
      <c r="I552" s="14"/>
      <c r="J552" s="14"/>
    </row>
    <row r="553" spans="1:10">
      <c r="A553" s="16" t="s">
        <v>340</v>
      </c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>
      <c r="A554" s="13" t="s">
        <v>183</v>
      </c>
      <c r="B554" s="20">
        <v>117.03</v>
      </c>
      <c r="C554" s="20">
        <v>47.06</v>
      </c>
      <c r="D554" s="20">
        <v>42.88</v>
      </c>
      <c r="E554" s="20">
        <v>62.27</v>
      </c>
      <c r="F554" s="20">
        <v>178.85</v>
      </c>
      <c r="G554" s="20">
        <v>253.91</v>
      </c>
      <c r="H554" s="20"/>
      <c r="I554" s="20"/>
      <c r="J554" s="20"/>
    </row>
    <row r="555" spans="1:10">
      <c r="A555" s="13" t="s">
        <v>184</v>
      </c>
      <c r="B555" s="14">
        <v>10.61</v>
      </c>
      <c r="C555" s="14">
        <v>12.28</v>
      </c>
      <c r="D555" s="14">
        <v>7.07</v>
      </c>
      <c r="E555" s="14">
        <v>9.73</v>
      </c>
      <c r="F555" s="14">
        <v>40.869999999999997</v>
      </c>
      <c r="G555" s="14">
        <v>32.130000000000003</v>
      </c>
      <c r="H555" s="14"/>
      <c r="I555" s="14"/>
      <c r="J555" s="14"/>
    </row>
    <row r="556" spans="1:10">
      <c r="A556" s="13" t="s">
        <v>185</v>
      </c>
      <c r="B556" s="14">
        <v>9.07</v>
      </c>
      <c r="C556" s="14">
        <v>26.1</v>
      </c>
      <c r="D556" s="14">
        <v>16.48</v>
      </c>
      <c r="E556" s="14">
        <v>15.62</v>
      </c>
      <c r="F556" s="14">
        <v>22.85</v>
      </c>
      <c r="G556" s="14">
        <v>12.65</v>
      </c>
      <c r="H556" s="14"/>
      <c r="I556" s="14"/>
      <c r="J556" s="14"/>
    </row>
    <row r="557" spans="1:10">
      <c r="A557" s="16" t="s">
        <v>341</v>
      </c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>
      <c r="A558" s="13" t="s">
        <v>183</v>
      </c>
      <c r="B558" s="20">
        <v>17.489999999999998</v>
      </c>
      <c r="C558" s="20">
        <v>5.71</v>
      </c>
      <c r="D558" s="20">
        <v>3.41</v>
      </c>
      <c r="E558" s="20">
        <v>12.17</v>
      </c>
      <c r="F558" s="20">
        <v>14.01</v>
      </c>
      <c r="G558" s="20">
        <v>52.12</v>
      </c>
      <c r="H558" s="20"/>
      <c r="I558" s="20"/>
      <c r="J558" s="20"/>
    </row>
    <row r="559" spans="1:10">
      <c r="A559" s="13" t="s">
        <v>184</v>
      </c>
      <c r="B559" s="14">
        <v>5.4</v>
      </c>
      <c r="C559" s="14">
        <v>3.4</v>
      </c>
      <c r="D559" s="14">
        <v>1.25</v>
      </c>
      <c r="E559" s="14">
        <v>3.38</v>
      </c>
      <c r="F559" s="14">
        <v>3.57</v>
      </c>
      <c r="G559" s="14">
        <v>26.01</v>
      </c>
      <c r="H559" s="14"/>
      <c r="I559" s="14"/>
      <c r="J559" s="14"/>
    </row>
    <row r="560" spans="1:10">
      <c r="A560" s="13" t="s">
        <v>185</v>
      </c>
      <c r="B560" s="14">
        <v>30.88</v>
      </c>
      <c r="C560" s="14">
        <v>59.5</v>
      </c>
      <c r="D560" s="14">
        <v>36.75</v>
      </c>
      <c r="E560" s="14">
        <v>27.81</v>
      </c>
      <c r="F560" s="14">
        <v>25.48</v>
      </c>
      <c r="G560" s="14">
        <v>49.91</v>
      </c>
      <c r="H560" s="14"/>
      <c r="I560" s="14"/>
      <c r="J560" s="14"/>
    </row>
    <row r="561" spans="1:10">
      <c r="A561" s="16" t="s">
        <v>342</v>
      </c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>
      <c r="A562" s="13" t="s">
        <v>183</v>
      </c>
      <c r="B562" s="20">
        <v>263.85000000000002</v>
      </c>
      <c r="C562" s="20">
        <v>98.94</v>
      </c>
      <c r="D562" s="20">
        <v>110.59</v>
      </c>
      <c r="E562" s="20">
        <v>156.85</v>
      </c>
      <c r="F562" s="20">
        <v>443.67</v>
      </c>
      <c r="G562" s="20">
        <v>508.81</v>
      </c>
      <c r="H562" s="20"/>
      <c r="I562" s="20"/>
      <c r="J562" s="20"/>
    </row>
    <row r="563" spans="1:10">
      <c r="A563" s="13" t="s">
        <v>184</v>
      </c>
      <c r="B563" s="14">
        <v>48.81</v>
      </c>
      <c r="C563" s="14">
        <v>11.3</v>
      </c>
      <c r="D563" s="14">
        <v>10.49</v>
      </c>
      <c r="E563" s="14">
        <v>13.01</v>
      </c>
      <c r="F563" s="14">
        <v>242.02</v>
      </c>
      <c r="G563" s="14">
        <v>49.11</v>
      </c>
      <c r="H563" s="14"/>
      <c r="I563" s="14"/>
      <c r="J563" s="14"/>
    </row>
    <row r="564" spans="1:10">
      <c r="A564" s="13" t="s">
        <v>185</v>
      </c>
      <c r="B564" s="14">
        <v>18.5</v>
      </c>
      <c r="C564" s="14">
        <v>11.42</v>
      </c>
      <c r="D564" s="14">
        <v>9.48</v>
      </c>
      <c r="E564" s="14">
        <v>8.3000000000000007</v>
      </c>
      <c r="F564" s="14">
        <v>54.55</v>
      </c>
      <c r="G564" s="14">
        <v>9.65</v>
      </c>
      <c r="H564" s="14"/>
      <c r="I564" s="14"/>
      <c r="J564" s="14"/>
    </row>
    <row r="565" spans="1:10">
      <c r="A565" s="18" t="s">
        <v>343</v>
      </c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>
      <c r="A566" s="13" t="s">
        <v>183</v>
      </c>
      <c r="B566" s="20">
        <v>27.76</v>
      </c>
      <c r="C566" s="20">
        <v>16.760000000000002</v>
      </c>
      <c r="D566" s="20">
        <v>14.76</v>
      </c>
      <c r="E566" s="20">
        <v>26.35</v>
      </c>
      <c r="F566" s="20">
        <v>27.54</v>
      </c>
      <c r="G566" s="20">
        <v>53.38</v>
      </c>
      <c r="H566" s="20"/>
      <c r="I566" s="20"/>
      <c r="J566" s="20"/>
    </row>
    <row r="567" spans="1:10">
      <c r="A567" s="13" t="s">
        <v>184</v>
      </c>
      <c r="B567" s="14">
        <v>1.78</v>
      </c>
      <c r="C567" s="14">
        <v>4.9800000000000004</v>
      </c>
      <c r="D567" s="14">
        <v>2.77</v>
      </c>
      <c r="E567" s="14">
        <v>3.88</v>
      </c>
      <c r="F567" s="14">
        <v>3.5</v>
      </c>
      <c r="G567" s="14">
        <v>4.37</v>
      </c>
      <c r="H567" s="14"/>
      <c r="I567" s="14"/>
      <c r="J567" s="14"/>
    </row>
    <row r="568" spans="1:10">
      <c r="A568" s="13" t="s">
        <v>185</v>
      </c>
      <c r="B568" s="14">
        <v>6.42</v>
      </c>
      <c r="C568" s="14">
        <v>29.7</v>
      </c>
      <c r="D568" s="14">
        <v>18.760000000000002</v>
      </c>
      <c r="E568" s="14">
        <v>14.71</v>
      </c>
      <c r="F568" s="14">
        <v>12.69</v>
      </c>
      <c r="G568" s="14">
        <v>8.18</v>
      </c>
      <c r="H568" s="14"/>
      <c r="I568" s="14"/>
      <c r="J568" s="14"/>
    </row>
    <row r="569" spans="1:10">
      <c r="A569" s="18" t="s">
        <v>267</v>
      </c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>
      <c r="A570" s="13" t="s">
        <v>183</v>
      </c>
      <c r="B570" s="20">
        <v>11.42</v>
      </c>
      <c r="C570" s="20">
        <v>8.24</v>
      </c>
      <c r="D570" s="20">
        <v>4.01</v>
      </c>
      <c r="E570" s="20">
        <v>12.99</v>
      </c>
      <c r="F570" s="20">
        <v>12.67</v>
      </c>
      <c r="G570" s="20">
        <v>19.2</v>
      </c>
      <c r="H570" s="20"/>
      <c r="I570" s="20"/>
      <c r="J570" s="20"/>
    </row>
    <row r="571" spans="1:10">
      <c r="A571" s="13" t="s">
        <v>184</v>
      </c>
      <c r="B571" s="14">
        <v>1.59</v>
      </c>
      <c r="C571" s="14">
        <v>1.45</v>
      </c>
      <c r="D571" s="14">
        <v>1.1499999999999999</v>
      </c>
      <c r="E571" s="14">
        <v>3.98</v>
      </c>
      <c r="F571" s="14">
        <v>4.33</v>
      </c>
      <c r="G571" s="14">
        <v>5.19</v>
      </c>
      <c r="H571" s="14"/>
      <c r="I571" s="14"/>
      <c r="J571" s="14"/>
    </row>
    <row r="572" spans="1:10">
      <c r="A572" s="13" t="s">
        <v>185</v>
      </c>
      <c r="B572" s="14">
        <v>13.95</v>
      </c>
      <c r="C572" s="14">
        <v>17.66</v>
      </c>
      <c r="D572" s="14">
        <v>28.54</v>
      </c>
      <c r="E572" s="14">
        <v>30.64</v>
      </c>
      <c r="F572" s="14">
        <v>34.15</v>
      </c>
      <c r="G572" s="14">
        <v>27.06</v>
      </c>
      <c r="H572" s="14"/>
      <c r="I572" s="14"/>
      <c r="J572" s="14"/>
    </row>
    <row r="573" spans="1:10">
      <c r="A573" s="18" t="s">
        <v>344</v>
      </c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>
      <c r="A574" s="13" t="s">
        <v>183</v>
      </c>
      <c r="B574" s="20">
        <v>25.31</v>
      </c>
      <c r="C574" s="20">
        <v>7.31</v>
      </c>
      <c r="D574" s="20">
        <v>19.03</v>
      </c>
      <c r="E574" s="20">
        <v>14.93</v>
      </c>
      <c r="F574" s="20">
        <v>31.86</v>
      </c>
      <c r="G574" s="20">
        <v>53.38</v>
      </c>
      <c r="H574" s="20"/>
      <c r="I574" s="20"/>
      <c r="J574" s="20"/>
    </row>
    <row r="575" spans="1:10">
      <c r="A575" s="13" t="s">
        <v>184</v>
      </c>
      <c r="B575" s="14">
        <v>2.93</v>
      </c>
      <c r="C575" s="14">
        <v>2.4500000000000002</v>
      </c>
      <c r="D575" s="14">
        <v>4.71</v>
      </c>
      <c r="E575" s="14">
        <v>3.55</v>
      </c>
      <c r="F575" s="14">
        <v>7.1</v>
      </c>
      <c r="G575" s="14">
        <v>9.06</v>
      </c>
      <c r="H575" s="14"/>
      <c r="I575" s="14"/>
      <c r="J575" s="14"/>
    </row>
    <row r="576" spans="1:10">
      <c r="A576" s="13" t="s">
        <v>185</v>
      </c>
      <c r="B576" s="14">
        <v>11.57</v>
      </c>
      <c r="C576" s="14">
        <v>33.520000000000003</v>
      </c>
      <c r="D576" s="14">
        <v>24.74</v>
      </c>
      <c r="E576" s="14">
        <v>23.77</v>
      </c>
      <c r="F576" s="14">
        <v>22.29</v>
      </c>
      <c r="G576" s="14">
        <v>16.97</v>
      </c>
      <c r="H576" s="14"/>
      <c r="I576" s="14"/>
      <c r="J576" s="14"/>
    </row>
    <row r="577" spans="1:10">
      <c r="A577" s="21" t="s">
        <v>345</v>
      </c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>
      <c r="A578" s="13" t="s">
        <v>183</v>
      </c>
      <c r="B578" s="20">
        <v>9.6199999999999992</v>
      </c>
      <c r="C578" s="20">
        <v>2.39</v>
      </c>
      <c r="D578" s="20">
        <v>4.92</v>
      </c>
      <c r="E578" s="20">
        <v>4.97</v>
      </c>
      <c r="F578" s="20">
        <v>9.75</v>
      </c>
      <c r="G578" s="20">
        <v>26.02</v>
      </c>
      <c r="H578" s="20"/>
      <c r="I578" s="20"/>
      <c r="J578" s="20"/>
    </row>
    <row r="579" spans="1:10">
      <c r="A579" s="13" t="s">
        <v>184</v>
      </c>
      <c r="B579" s="14">
        <v>1.54</v>
      </c>
      <c r="C579" s="14">
        <v>1.32</v>
      </c>
      <c r="D579" s="14">
        <v>1.66</v>
      </c>
      <c r="E579" s="14">
        <v>2.14</v>
      </c>
      <c r="F579" s="14">
        <v>4.4400000000000004</v>
      </c>
      <c r="G579" s="14">
        <v>6.28</v>
      </c>
      <c r="H579" s="14"/>
      <c r="I579" s="14"/>
      <c r="J579" s="14"/>
    </row>
    <row r="580" spans="1:10">
      <c r="A580" s="13" t="s">
        <v>185</v>
      </c>
      <c r="B580" s="14">
        <v>16.010000000000002</v>
      </c>
      <c r="C580" s="14">
        <v>55.17</v>
      </c>
      <c r="D580" s="14">
        <v>33.700000000000003</v>
      </c>
      <c r="E580" s="14">
        <v>43.15</v>
      </c>
      <c r="F580" s="14">
        <v>45.57</v>
      </c>
      <c r="G580" s="14">
        <v>24.13</v>
      </c>
      <c r="H580" s="14"/>
      <c r="I580" s="14"/>
      <c r="J580" s="14"/>
    </row>
    <row r="581" spans="1:10">
      <c r="A581" s="21" t="s">
        <v>346</v>
      </c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>
      <c r="A582" s="13" t="s">
        <v>183</v>
      </c>
      <c r="B582" s="20">
        <v>15.7</v>
      </c>
      <c r="C582" s="20">
        <v>4.92</v>
      </c>
      <c r="D582" s="20">
        <v>14.11</v>
      </c>
      <c r="E582" s="20">
        <v>9.9499999999999993</v>
      </c>
      <c r="F582" s="20">
        <v>22.11</v>
      </c>
      <c r="G582" s="20">
        <v>27.36</v>
      </c>
      <c r="H582" s="20"/>
      <c r="I582" s="20"/>
      <c r="J582" s="20"/>
    </row>
    <row r="583" spans="1:10">
      <c r="A583" s="13" t="s">
        <v>184</v>
      </c>
      <c r="B583" s="14">
        <v>2.13</v>
      </c>
      <c r="C583" s="14">
        <v>2.02</v>
      </c>
      <c r="D583" s="14">
        <v>4.34</v>
      </c>
      <c r="E583" s="14">
        <v>2.72</v>
      </c>
      <c r="F583" s="14">
        <v>5.57</v>
      </c>
      <c r="G583" s="14">
        <v>4.88</v>
      </c>
      <c r="H583" s="14"/>
      <c r="I583" s="14"/>
      <c r="J583" s="14"/>
    </row>
    <row r="584" spans="1:10">
      <c r="A584" s="13" t="s">
        <v>185</v>
      </c>
      <c r="B584" s="14">
        <v>13.59</v>
      </c>
      <c r="C584" s="14">
        <v>40.98</v>
      </c>
      <c r="D584" s="14">
        <v>30.79</v>
      </c>
      <c r="E584" s="14">
        <v>27.31</v>
      </c>
      <c r="F584" s="14">
        <v>25.18</v>
      </c>
      <c r="G584" s="14">
        <v>17.82</v>
      </c>
      <c r="H584" s="14"/>
      <c r="I584" s="14"/>
      <c r="J584" s="14"/>
    </row>
    <row r="585" spans="1:10">
      <c r="A585" s="18" t="s">
        <v>272</v>
      </c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>
      <c r="A586" s="13" t="s">
        <v>183</v>
      </c>
      <c r="B586" s="20">
        <v>49.26</v>
      </c>
      <c r="C586" s="20">
        <v>15.59</v>
      </c>
      <c r="D586" s="20">
        <v>20.56</v>
      </c>
      <c r="E586" s="20">
        <v>37.08</v>
      </c>
      <c r="F586" s="20">
        <v>60.63</v>
      </c>
      <c r="G586" s="20">
        <v>112.38</v>
      </c>
      <c r="H586" s="20"/>
      <c r="I586" s="20"/>
      <c r="J586" s="20"/>
    </row>
    <row r="587" spans="1:10">
      <c r="A587" s="13" t="s">
        <v>184</v>
      </c>
      <c r="B587" s="14">
        <v>3.27</v>
      </c>
      <c r="C587" s="14">
        <v>4.01</v>
      </c>
      <c r="D587" s="14">
        <v>4.53</v>
      </c>
      <c r="E587" s="14">
        <v>5.5</v>
      </c>
      <c r="F587" s="14">
        <v>6.54</v>
      </c>
      <c r="G587" s="14">
        <v>15.01</v>
      </c>
      <c r="H587" s="14"/>
      <c r="I587" s="14"/>
      <c r="J587" s="14"/>
    </row>
    <row r="588" spans="1:10">
      <c r="A588" s="13" t="s">
        <v>185</v>
      </c>
      <c r="B588" s="14">
        <v>6.64</v>
      </c>
      <c r="C588" s="14">
        <v>25.72</v>
      </c>
      <c r="D588" s="14">
        <v>22.05</v>
      </c>
      <c r="E588" s="14">
        <v>14.82</v>
      </c>
      <c r="F588" s="14">
        <v>10.79</v>
      </c>
      <c r="G588" s="14">
        <v>13.36</v>
      </c>
      <c r="H588" s="14"/>
      <c r="I588" s="14"/>
      <c r="J588" s="14"/>
    </row>
    <row r="589" spans="1:10">
      <c r="A589" s="18" t="s">
        <v>347</v>
      </c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>
      <c r="A590" s="13" t="s">
        <v>183</v>
      </c>
      <c r="B590" s="20">
        <v>150.1</v>
      </c>
      <c r="C590" s="20">
        <v>51.05</v>
      </c>
      <c r="D590" s="20">
        <v>52.23</v>
      </c>
      <c r="E590" s="20">
        <v>65.510000000000005</v>
      </c>
      <c r="F590" s="20">
        <v>310.97000000000003</v>
      </c>
      <c r="G590" s="20">
        <v>270.47000000000003</v>
      </c>
      <c r="H590" s="20"/>
      <c r="I590" s="20"/>
      <c r="J590" s="20"/>
    </row>
    <row r="591" spans="1:10">
      <c r="A591" s="13" t="s">
        <v>184</v>
      </c>
      <c r="B591" s="14">
        <v>49.97</v>
      </c>
      <c r="C591" s="14">
        <v>8.2100000000000009</v>
      </c>
      <c r="D591" s="14">
        <v>7.64</v>
      </c>
      <c r="E591" s="14">
        <v>9.8699999999999992</v>
      </c>
      <c r="F591" s="14">
        <v>243.74</v>
      </c>
      <c r="G591" s="14">
        <v>36.590000000000003</v>
      </c>
      <c r="H591" s="14"/>
      <c r="I591" s="14"/>
      <c r="J591" s="14"/>
    </row>
    <row r="592" spans="1:10">
      <c r="A592" s="13" t="s">
        <v>185</v>
      </c>
      <c r="B592" s="14">
        <v>33.29</v>
      </c>
      <c r="C592" s="14">
        <v>16.09</v>
      </c>
      <c r="D592" s="14">
        <v>14.63</v>
      </c>
      <c r="E592" s="14">
        <v>15.07</v>
      </c>
      <c r="F592" s="14">
        <v>78.38</v>
      </c>
      <c r="G592" s="14">
        <v>13.53</v>
      </c>
      <c r="H592" s="14"/>
      <c r="I592" s="14"/>
      <c r="J592" s="14"/>
    </row>
    <row r="593" spans="1:10">
      <c r="A593" s="16" t="s">
        <v>348</v>
      </c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>
      <c r="A594" s="13" t="s">
        <v>183</v>
      </c>
      <c r="B594" s="20">
        <v>246.85</v>
      </c>
      <c r="C594" s="20">
        <v>129.16999999999999</v>
      </c>
      <c r="D594" s="20">
        <v>140.07</v>
      </c>
      <c r="E594" s="20">
        <v>221.95</v>
      </c>
      <c r="F594" s="20">
        <v>305.39</v>
      </c>
      <c r="G594" s="20">
        <v>437.43</v>
      </c>
      <c r="H594" s="20"/>
      <c r="I594" s="20"/>
      <c r="J594" s="20"/>
    </row>
    <row r="595" spans="1:10">
      <c r="A595" s="13" t="s">
        <v>184</v>
      </c>
      <c r="B595" s="14">
        <v>9.4499999999999993</v>
      </c>
      <c r="C595" s="14">
        <v>19.309999999999999</v>
      </c>
      <c r="D595" s="14">
        <v>12.26</v>
      </c>
      <c r="E595" s="14">
        <v>22.88</v>
      </c>
      <c r="F595" s="14">
        <v>31.32</v>
      </c>
      <c r="G595" s="14">
        <v>25.16</v>
      </c>
      <c r="H595" s="14"/>
      <c r="I595" s="14"/>
      <c r="J595" s="14"/>
    </row>
    <row r="596" spans="1:10">
      <c r="A596" s="13" t="s">
        <v>185</v>
      </c>
      <c r="B596" s="14">
        <v>3.83</v>
      </c>
      <c r="C596" s="14">
        <v>14.95</v>
      </c>
      <c r="D596" s="14">
        <v>8.76</v>
      </c>
      <c r="E596" s="14">
        <v>10.31</v>
      </c>
      <c r="F596" s="14">
        <v>10.26</v>
      </c>
      <c r="G596" s="14">
        <v>5.75</v>
      </c>
      <c r="H596" s="14"/>
      <c r="I596" s="14"/>
      <c r="J596" s="14"/>
    </row>
    <row r="597" spans="1:10">
      <c r="A597" s="18" t="s">
        <v>349</v>
      </c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>
      <c r="A598" s="13" t="s">
        <v>183</v>
      </c>
      <c r="B598" s="20">
        <v>59.55</v>
      </c>
      <c r="C598" s="20">
        <v>28.75</v>
      </c>
      <c r="D598" s="20">
        <v>33.79</v>
      </c>
      <c r="E598" s="20">
        <v>53.81</v>
      </c>
      <c r="F598" s="20">
        <v>83.11</v>
      </c>
      <c r="G598" s="20">
        <v>98.25</v>
      </c>
      <c r="H598" s="20"/>
      <c r="I598" s="20"/>
      <c r="J598" s="20"/>
    </row>
    <row r="599" spans="1:10">
      <c r="A599" s="13" t="s">
        <v>184</v>
      </c>
      <c r="B599" s="14">
        <v>4</v>
      </c>
      <c r="C599" s="14">
        <v>7.16</v>
      </c>
      <c r="D599" s="14">
        <v>4.5</v>
      </c>
      <c r="E599" s="14">
        <v>8.31</v>
      </c>
      <c r="F599" s="14">
        <v>15.98</v>
      </c>
      <c r="G599" s="14">
        <v>11.07</v>
      </c>
      <c r="H599" s="14"/>
      <c r="I599" s="14"/>
      <c r="J599" s="14"/>
    </row>
    <row r="600" spans="1:10">
      <c r="A600" s="13" t="s">
        <v>185</v>
      </c>
      <c r="B600" s="14">
        <v>6.72</v>
      </c>
      <c r="C600" s="14">
        <v>24.91</v>
      </c>
      <c r="D600" s="14">
        <v>13.31</v>
      </c>
      <c r="E600" s="14">
        <v>15.45</v>
      </c>
      <c r="F600" s="14">
        <v>19.23</v>
      </c>
      <c r="G600" s="14">
        <v>11.27</v>
      </c>
      <c r="H600" s="14"/>
      <c r="I600" s="14"/>
      <c r="J600" s="14"/>
    </row>
    <row r="601" spans="1:10">
      <c r="A601" s="18" t="s">
        <v>350</v>
      </c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>
      <c r="A602" s="13" t="s">
        <v>183</v>
      </c>
      <c r="B602" s="20">
        <v>83.43</v>
      </c>
      <c r="C602" s="20">
        <v>43.84</v>
      </c>
      <c r="D602" s="20">
        <v>35.270000000000003</v>
      </c>
      <c r="E602" s="20">
        <v>63.25</v>
      </c>
      <c r="F602" s="20">
        <v>97.84</v>
      </c>
      <c r="G602" s="20">
        <v>176.89</v>
      </c>
      <c r="H602" s="20"/>
      <c r="I602" s="20"/>
      <c r="J602" s="20"/>
    </row>
    <row r="603" spans="1:10">
      <c r="A603" s="13" t="s">
        <v>184</v>
      </c>
      <c r="B603" s="14">
        <v>5.44</v>
      </c>
      <c r="C603" s="14">
        <v>11.95</v>
      </c>
      <c r="D603" s="14">
        <v>3.86</v>
      </c>
      <c r="E603" s="14">
        <v>9.4</v>
      </c>
      <c r="F603" s="14">
        <v>12.85</v>
      </c>
      <c r="G603" s="14">
        <v>19.71</v>
      </c>
      <c r="H603" s="14"/>
      <c r="I603" s="14"/>
      <c r="J603" s="14"/>
    </row>
    <row r="604" spans="1:10">
      <c r="A604" s="13" t="s">
        <v>185</v>
      </c>
      <c r="B604" s="14">
        <v>6.53</v>
      </c>
      <c r="C604" s="14">
        <v>27.26</v>
      </c>
      <c r="D604" s="14">
        <v>10.94</v>
      </c>
      <c r="E604" s="14">
        <v>14.86</v>
      </c>
      <c r="F604" s="14">
        <v>13.13</v>
      </c>
      <c r="G604" s="14">
        <v>11.14</v>
      </c>
      <c r="H604" s="14"/>
      <c r="I604" s="14"/>
      <c r="J604" s="14"/>
    </row>
    <row r="605" spans="1:10">
      <c r="A605" s="18" t="s">
        <v>351</v>
      </c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>
      <c r="A606" s="13" t="s">
        <v>183</v>
      </c>
      <c r="B606" s="20">
        <v>52.05</v>
      </c>
      <c r="C606" s="20">
        <v>24.69</v>
      </c>
      <c r="D606" s="20">
        <v>36.57</v>
      </c>
      <c r="E606" s="20">
        <v>49.02</v>
      </c>
      <c r="F606" s="20">
        <v>64.400000000000006</v>
      </c>
      <c r="G606" s="20">
        <v>85.52</v>
      </c>
      <c r="H606" s="20"/>
      <c r="I606" s="20"/>
      <c r="J606" s="20"/>
    </row>
    <row r="607" spans="1:10">
      <c r="A607" s="13" t="s">
        <v>184</v>
      </c>
      <c r="B607" s="14">
        <v>2.54</v>
      </c>
      <c r="C607" s="14">
        <v>3.92</v>
      </c>
      <c r="D607" s="14">
        <v>5.13</v>
      </c>
      <c r="E607" s="14">
        <v>5.6</v>
      </c>
      <c r="F607" s="14">
        <v>8.51</v>
      </c>
      <c r="G607" s="14">
        <v>6.23</v>
      </c>
      <c r="H607" s="14"/>
      <c r="I607" s="14"/>
      <c r="J607" s="14"/>
    </row>
    <row r="608" spans="1:10">
      <c r="A608" s="13" t="s">
        <v>185</v>
      </c>
      <c r="B608" s="14">
        <v>4.8899999999999997</v>
      </c>
      <c r="C608" s="14">
        <v>15.86</v>
      </c>
      <c r="D608" s="14">
        <v>14.01</v>
      </c>
      <c r="E608" s="14">
        <v>11.42</v>
      </c>
      <c r="F608" s="14">
        <v>13.22</v>
      </c>
      <c r="G608" s="14">
        <v>7.28</v>
      </c>
      <c r="H608" s="14"/>
      <c r="I608" s="14"/>
      <c r="J608" s="14"/>
    </row>
    <row r="609" spans="1:10">
      <c r="A609" s="18" t="s">
        <v>352</v>
      </c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>
      <c r="A610" s="13" t="s">
        <v>183</v>
      </c>
      <c r="B610" s="20">
        <v>51.81</v>
      </c>
      <c r="C610" s="20">
        <v>31.89</v>
      </c>
      <c r="D610" s="20">
        <v>34.43</v>
      </c>
      <c r="E610" s="20">
        <v>55.87</v>
      </c>
      <c r="F610" s="20">
        <v>60.04</v>
      </c>
      <c r="G610" s="20">
        <v>76.77</v>
      </c>
      <c r="H610" s="20"/>
      <c r="I610" s="20"/>
      <c r="J610" s="20"/>
    </row>
    <row r="611" spans="1:10">
      <c r="A611" s="13" t="s">
        <v>184</v>
      </c>
      <c r="B611" s="14">
        <v>3.66</v>
      </c>
      <c r="C611" s="14">
        <v>6.91</v>
      </c>
      <c r="D611" s="14">
        <v>7.02</v>
      </c>
      <c r="E611" s="14">
        <v>13.74</v>
      </c>
      <c r="F611" s="14">
        <v>11.71</v>
      </c>
      <c r="G611" s="14">
        <v>8.9700000000000006</v>
      </c>
      <c r="H611" s="14"/>
      <c r="I611" s="14"/>
      <c r="J611" s="14"/>
    </row>
    <row r="612" spans="1:10">
      <c r="A612" s="13" t="s">
        <v>185</v>
      </c>
      <c r="B612" s="14">
        <v>7.06</v>
      </c>
      <c r="C612" s="14">
        <v>21.67</v>
      </c>
      <c r="D612" s="14">
        <v>20.39</v>
      </c>
      <c r="E612" s="14">
        <v>24.59</v>
      </c>
      <c r="F612" s="14">
        <v>19.5</v>
      </c>
      <c r="G612" s="14">
        <v>11.69</v>
      </c>
      <c r="H612" s="14"/>
      <c r="I612" s="14"/>
      <c r="J612" s="14"/>
    </row>
    <row r="613" spans="1:10">
      <c r="A613" s="21" t="s">
        <v>353</v>
      </c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>
      <c r="A614" s="13" t="s">
        <v>183</v>
      </c>
      <c r="B614" s="20">
        <v>25.87</v>
      </c>
      <c r="C614" s="20">
        <v>12.53</v>
      </c>
      <c r="D614" s="20">
        <v>19.02</v>
      </c>
      <c r="E614" s="20">
        <v>32.64</v>
      </c>
      <c r="F614" s="20">
        <v>22.79</v>
      </c>
      <c r="G614" s="20">
        <v>42.36</v>
      </c>
      <c r="H614" s="20"/>
      <c r="I614" s="20"/>
      <c r="J614" s="20"/>
    </row>
    <row r="615" spans="1:10">
      <c r="A615" s="13" t="s">
        <v>184</v>
      </c>
      <c r="B615" s="14">
        <v>3.89</v>
      </c>
      <c r="C615" s="14">
        <v>4.4000000000000004</v>
      </c>
      <c r="D615" s="14">
        <v>5.38</v>
      </c>
      <c r="E615" s="14">
        <v>12.32</v>
      </c>
      <c r="F615" s="14">
        <v>9.25</v>
      </c>
      <c r="G615" s="14">
        <v>8.7899999999999991</v>
      </c>
      <c r="H615" s="14"/>
      <c r="I615" s="14"/>
      <c r="J615" s="14"/>
    </row>
    <row r="616" spans="1:10">
      <c r="A616" s="13" t="s">
        <v>185</v>
      </c>
      <c r="B616" s="14">
        <v>15.04</v>
      </c>
      <c r="C616" s="14">
        <v>35.14</v>
      </c>
      <c r="D616" s="14">
        <v>28.27</v>
      </c>
      <c r="E616" s="14">
        <v>37.74</v>
      </c>
      <c r="F616" s="14">
        <v>40.58</v>
      </c>
      <c r="G616" s="14">
        <v>20.76</v>
      </c>
      <c r="H616" s="14"/>
      <c r="I616" s="14"/>
      <c r="J616" s="14"/>
    </row>
    <row r="617" spans="1:10">
      <c r="A617" s="21" t="s">
        <v>354</v>
      </c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>
      <c r="A618" s="13" t="s">
        <v>183</v>
      </c>
      <c r="B618" s="20">
        <v>25.94</v>
      </c>
      <c r="C618" s="20">
        <v>19.36</v>
      </c>
      <c r="D618" s="20">
        <v>15.41</v>
      </c>
      <c r="E618" s="20">
        <v>23.23</v>
      </c>
      <c r="F618" s="20">
        <v>37.25</v>
      </c>
      <c r="G618" s="20">
        <v>34.409999999999997</v>
      </c>
      <c r="H618" s="20"/>
      <c r="I618" s="20"/>
      <c r="J618" s="20"/>
    </row>
    <row r="619" spans="1:10">
      <c r="A619" s="13" t="s">
        <v>184</v>
      </c>
      <c r="B619" s="14">
        <v>2.54</v>
      </c>
      <c r="C619" s="14">
        <v>5.05</v>
      </c>
      <c r="D619" s="14">
        <v>4.4000000000000004</v>
      </c>
      <c r="E619" s="14">
        <v>6.49</v>
      </c>
      <c r="F619" s="14">
        <v>6.26</v>
      </c>
      <c r="G619" s="14">
        <v>5.95</v>
      </c>
      <c r="H619" s="14"/>
      <c r="I619" s="14"/>
      <c r="J619" s="14"/>
    </row>
    <row r="620" spans="1:10">
      <c r="A620" s="13" t="s">
        <v>185</v>
      </c>
      <c r="B620" s="14">
        <v>9.7799999999999994</v>
      </c>
      <c r="C620" s="14">
        <v>26.09</v>
      </c>
      <c r="D620" s="14">
        <v>28.52</v>
      </c>
      <c r="E620" s="14">
        <v>27.93</v>
      </c>
      <c r="F620" s="14">
        <v>16.8</v>
      </c>
      <c r="G620" s="14">
        <v>17.3</v>
      </c>
      <c r="H620" s="14"/>
      <c r="I620" s="14"/>
      <c r="J620" s="14"/>
    </row>
    <row r="621" spans="1:10">
      <c r="A621" s="16" t="s">
        <v>355</v>
      </c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>
      <c r="A622" s="13" t="s">
        <v>183</v>
      </c>
      <c r="B622" s="20">
        <v>70.36</v>
      </c>
      <c r="C622" s="20">
        <v>58.93</v>
      </c>
      <c r="D622" s="20">
        <v>19.72</v>
      </c>
      <c r="E622" s="20">
        <v>18.690000000000001</v>
      </c>
      <c r="F622" s="20">
        <v>81.42</v>
      </c>
      <c r="G622" s="20">
        <v>172.93</v>
      </c>
      <c r="H622" s="20"/>
      <c r="I622" s="20"/>
      <c r="J622" s="20"/>
    </row>
    <row r="623" spans="1:10">
      <c r="A623" s="13" t="s">
        <v>184</v>
      </c>
      <c r="B623" s="14">
        <v>12.79</v>
      </c>
      <c r="C623" s="14">
        <v>37.46</v>
      </c>
      <c r="D623" s="14">
        <v>4.9800000000000004</v>
      </c>
      <c r="E623" s="14">
        <v>3.39</v>
      </c>
      <c r="F623" s="14">
        <v>38.85</v>
      </c>
      <c r="G623" s="14">
        <v>42.15</v>
      </c>
      <c r="H623" s="14"/>
      <c r="I623" s="14"/>
      <c r="J623" s="14"/>
    </row>
    <row r="624" spans="1:10">
      <c r="A624" s="13" t="s">
        <v>185</v>
      </c>
      <c r="B624" s="14">
        <v>18.170000000000002</v>
      </c>
      <c r="C624" s="14">
        <v>63.56</v>
      </c>
      <c r="D624" s="14">
        <v>25.24</v>
      </c>
      <c r="E624" s="14">
        <v>18.13</v>
      </c>
      <c r="F624" s="14">
        <v>47.71</v>
      </c>
      <c r="G624" s="14">
        <v>24.38</v>
      </c>
      <c r="H624" s="14"/>
      <c r="I624" s="14"/>
      <c r="J624" s="14"/>
    </row>
    <row r="625" spans="1:10">
      <c r="A625" s="16" t="s">
        <v>356</v>
      </c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>
      <c r="A626" s="13" t="s">
        <v>183</v>
      </c>
      <c r="B626" s="20">
        <v>40.69</v>
      </c>
      <c r="C626" s="20">
        <v>24.31</v>
      </c>
      <c r="D626" s="20">
        <v>19.71</v>
      </c>
      <c r="E626" s="20">
        <v>58.02</v>
      </c>
      <c r="F626" s="20">
        <v>29.26</v>
      </c>
      <c r="G626" s="20">
        <v>72.09</v>
      </c>
      <c r="H626" s="20"/>
      <c r="I626" s="20"/>
      <c r="J626" s="20"/>
    </row>
    <row r="627" spans="1:10">
      <c r="A627" s="13" t="s">
        <v>184</v>
      </c>
      <c r="B627" s="14">
        <v>8.32</v>
      </c>
      <c r="C627" s="14">
        <v>10.93</v>
      </c>
      <c r="D627" s="14">
        <v>7.71</v>
      </c>
      <c r="E627" s="14">
        <v>28.69</v>
      </c>
      <c r="F627" s="14">
        <v>8.08</v>
      </c>
      <c r="G627" s="14">
        <v>22.48</v>
      </c>
      <c r="H627" s="14"/>
      <c r="I627" s="14"/>
      <c r="J627" s="14"/>
    </row>
    <row r="628" spans="1:10">
      <c r="A628" s="13" t="s">
        <v>185</v>
      </c>
      <c r="B628" s="14">
        <v>20.440000000000001</v>
      </c>
      <c r="C628" s="14">
        <v>44.97</v>
      </c>
      <c r="D628" s="14">
        <v>39.1</v>
      </c>
      <c r="E628" s="14">
        <v>49.45</v>
      </c>
      <c r="F628" s="14">
        <v>27.6</v>
      </c>
      <c r="G628" s="14">
        <v>31.18</v>
      </c>
      <c r="H628" s="14"/>
      <c r="I628" s="14"/>
      <c r="J628" s="14"/>
    </row>
    <row r="629" spans="1:10">
      <c r="A629" s="16" t="s">
        <v>357</v>
      </c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>
      <c r="A630" s="13" t="s">
        <v>183</v>
      </c>
      <c r="B630" s="20">
        <v>76.290000000000006</v>
      </c>
      <c r="C630" s="20">
        <v>39.69</v>
      </c>
      <c r="D630" s="20">
        <v>32.36</v>
      </c>
      <c r="E630" s="20">
        <v>60.51</v>
      </c>
      <c r="F630" s="20">
        <v>82.92</v>
      </c>
      <c r="G630" s="20">
        <v>165.84</v>
      </c>
      <c r="H630" s="20"/>
      <c r="I630" s="20"/>
      <c r="J630" s="20"/>
    </row>
    <row r="631" spans="1:10">
      <c r="A631" s="13" t="s">
        <v>184</v>
      </c>
      <c r="B631" s="14">
        <v>7.6</v>
      </c>
      <c r="C631" s="14">
        <v>14.29</v>
      </c>
      <c r="D631" s="14">
        <v>2.96</v>
      </c>
      <c r="E631" s="14">
        <v>7.97</v>
      </c>
      <c r="F631" s="14">
        <v>14.1</v>
      </c>
      <c r="G631" s="14">
        <v>31.1</v>
      </c>
      <c r="H631" s="14"/>
      <c r="I631" s="14"/>
      <c r="J631" s="14"/>
    </row>
    <row r="632" spans="1:10">
      <c r="A632" s="13" t="s">
        <v>185</v>
      </c>
      <c r="B632" s="14">
        <v>9.9700000000000006</v>
      </c>
      <c r="C632" s="14">
        <v>36</v>
      </c>
      <c r="D632" s="14">
        <v>9.16</v>
      </c>
      <c r="E632" s="14">
        <v>13.17</v>
      </c>
      <c r="F632" s="14">
        <v>17.010000000000002</v>
      </c>
      <c r="G632" s="14">
        <v>18.75</v>
      </c>
      <c r="H632" s="14"/>
      <c r="I632" s="14"/>
      <c r="J632" s="14"/>
    </row>
    <row r="633" spans="1:10">
      <c r="A633" s="18" t="s">
        <v>358</v>
      </c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>
      <c r="A634" s="13" t="s">
        <v>183</v>
      </c>
      <c r="B634" s="20">
        <v>23.95</v>
      </c>
      <c r="C634" s="20">
        <v>9.9</v>
      </c>
      <c r="D634" s="20">
        <v>17.07</v>
      </c>
      <c r="E634" s="20">
        <v>22.23</v>
      </c>
      <c r="F634" s="20">
        <v>28.5</v>
      </c>
      <c r="G634" s="20">
        <v>42</v>
      </c>
      <c r="H634" s="20"/>
      <c r="I634" s="20"/>
      <c r="J634" s="20"/>
    </row>
    <row r="635" spans="1:10">
      <c r="A635" s="13" t="s">
        <v>184</v>
      </c>
      <c r="B635" s="14">
        <v>1.49</v>
      </c>
      <c r="C635" s="14">
        <v>1.28</v>
      </c>
      <c r="D635" s="14">
        <v>2.09</v>
      </c>
      <c r="E635" s="14">
        <v>2.67</v>
      </c>
      <c r="F635" s="14">
        <v>2.89</v>
      </c>
      <c r="G635" s="14">
        <v>4.3099999999999996</v>
      </c>
      <c r="H635" s="14"/>
      <c r="I635" s="14"/>
      <c r="J635" s="14"/>
    </row>
    <row r="636" spans="1:10">
      <c r="A636" s="13" t="s">
        <v>185</v>
      </c>
      <c r="B636" s="14">
        <v>6.21</v>
      </c>
      <c r="C636" s="14">
        <v>12.97</v>
      </c>
      <c r="D636" s="14">
        <v>12.24</v>
      </c>
      <c r="E636" s="14">
        <v>12.02</v>
      </c>
      <c r="F636" s="14">
        <v>10.15</v>
      </c>
      <c r="G636" s="14">
        <v>10.26</v>
      </c>
      <c r="H636" s="14"/>
      <c r="I636" s="14"/>
      <c r="J636" s="14"/>
    </row>
    <row r="637" spans="1:10">
      <c r="A637" s="18" t="s">
        <v>359</v>
      </c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>
      <c r="A638" s="13" t="s">
        <v>183</v>
      </c>
      <c r="B638" s="20">
        <v>52.34</v>
      </c>
      <c r="C638" s="20">
        <v>29.79</v>
      </c>
      <c r="D638" s="20">
        <v>15.29</v>
      </c>
      <c r="E638" s="20">
        <v>38.28</v>
      </c>
      <c r="F638" s="20">
        <v>54.41</v>
      </c>
      <c r="G638" s="20">
        <v>123.85</v>
      </c>
      <c r="H638" s="20"/>
      <c r="I638" s="20"/>
      <c r="J638" s="20"/>
    </row>
    <row r="639" spans="1:10">
      <c r="A639" s="13" t="s">
        <v>184</v>
      </c>
      <c r="B639" s="14">
        <v>7.3</v>
      </c>
      <c r="C639" s="14">
        <v>14.15</v>
      </c>
      <c r="D639" s="14">
        <v>2.3199999999999998</v>
      </c>
      <c r="E639" s="14">
        <v>7.75</v>
      </c>
      <c r="F639" s="14">
        <v>13.42</v>
      </c>
      <c r="G639" s="14">
        <v>30.63</v>
      </c>
      <c r="H639" s="14"/>
      <c r="I639" s="14"/>
      <c r="J639" s="14"/>
    </row>
    <row r="640" spans="1:10">
      <c r="A640" s="13" t="s">
        <v>185</v>
      </c>
      <c r="B640" s="14">
        <v>13.95</v>
      </c>
      <c r="C640" s="14">
        <v>47.51</v>
      </c>
      <c r="D640" s="14">
        <v>15.19</v>
      </c>
      <c r="E640" s="14">
        <v>20.23</v>
      </c>
      <c r="F640" s="14">
        <v>24.67</v>
      </c>
      <c r="G640" s="14">
        <v>24.73</v>
      </c>
      <c r="H640" s="14"/>
      <c r="I640" s="14"/>
      <c r="J640" s="14"/>
    </row>
    <row r="641" spans="1:10">
      <c r="A641" s="16" t="s">
        <v>360</v>
      </c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>
      <c r="A642" s="13" t="s">
        <v>183</v>
      </c>
      <c r="B642" s="20">
        <v>16.329999999999998</v>
      </c>
      <c r="C642" s="20">
        <v>6.53</v>
      </c>
      <c r="D642" s="20">
        <v>6.1</v>
      </c>
      <c r="E642" s="20">
        <v>13.77</v>
      </c>
      <c r="F642" s="20">
        <v>22.1</v>
      </c>
      <c r="G642" s="20">
        <v>33.14</v>
      </c>
      <c r="H642" s="20"/>
      <c r="I642" s="20"/>
      <c r="J642" s="20"/>
    </row>
    <row r="643" spans="1:10">
      <c r="A643" s="13" t="s">
        <v>184</v>
      </c>
      <c r="B643" s="14">
        <v>1.93</v>
      </c>
      <c r="C643" s="14">
        <v>2.59</v>
      </c>
      <c r="D643" s="14">
        <v>2.0099999999999998</v>
      </c>
      <c r="E643" s="14">
        <v>4.09</v>
      </c>
      <c r="F643" s="14">
        <v>5.51</v>
      </c>
      <c r="G643" s="14">
        <v>6.98</v>
      </c>
      <c r="H643" s="14"/>
      <c r="I643" s="14"/>
      <c r="J643" s="14"/>
    </row>
    <row r="644" spans="1:10">
      <c r="A644" s="13" t="s">
        <v>185</v>
      </c>
      <c r="B644" s="14">
        <v>11.8</v>
      </c>
      <c r="C644" s="14">
        <v>39.61</v>
      </c>
      <c r="D644" s="14">
        <v>33.01</v>
      </c>
      <c r="E644" s="14">
        <v>29.71</v>
      </c>
      <c r="F644" s="14">
        <v>24.93</v>
      </c>
      <c r="G644" s="14">
        <v>21.05</v>
      </c>
      <c r="H644" s="14"/>
      <c r="I644" s="14"/>
      <c r="J644" s="14"/>
    </row>
    <row r="645" spans="1:10">
      <c r="A645" s="16" t="s">
        <v>361</v>
      </c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>
      <c r="A646" s="13" t="s">
        <v>183</v>
      </c>
      <c r="B646" s="20">
        <v>0.95</v>
      </c>
      <c r="C646" s="20">
        <v>0.4</v>
      </c>
      <c r="D646" s="20">
        <v>0.79</v>
      </c>
      <c r="E646" s="20">
        <v>0.75</v>
      </c>
      <c r="F646" s="20">
        <v>1.05</v>
      </c>
      <c r="G646" s="20">
        <v>1.74</v>
      </c>
      <c r="H646" s="20"/>
      <c r="I646" s="20"/>
      <c r="J646" s="20"/>
    </row>
    <row r="647" spans="1:10">
      <c r="A647" s="13" t="s">
        <v>184</v>
      </c>
      <c r="B647" s="14">
        <v>0.12</v>
      </c>
      <c r="C647" s="14">
        <v>0.1</v>
      </c>
      <c r="D647" s="14">
        <v>0.18</v>
      </c>
      <c r="E647" s="14">
        <v>0.16</v>
      </c>
      <c r="F647" s="14">
        <v>0.24</v>
      </c>
      <c r="G647" s="14">
        <v>0.44</v>
      </c>
      <c r="H647" s="14"/>
      <c r="I647" s="14"/>
      <c r="J647" s="14"/>
    </row>
    <row r="648" spans="1:10">
      <c r="A648" s="13" t="s">
        <v>185</v>
      </c>
      <c r="B648" s="14">
        <v>12.92</v>
      </c>
      <c r="C648" s="14">
        <v>25.74</v>
      </c>
      <c r="D648" s="14">
        <v>22.51</v>
      </c>
      <c r="E648" s="14">
        <v>20.83</v>
      </c>
      <c r="F648" s="14">
        <v>22.98</v>
      </c>
      <c r="G648" s="14">
        <v>25.54</v>
      </c>
      <c r="H648" s="14"/>
      <c r="I648" s="14"/>
      <c r="J648" s="14"/>
    </row>
    <row r="649" spans="1:10">
      <c r="A649" s="16" t="s">
        <v>362</v>
      </c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>
      <c r="A650" s="13" t="s">
        <v>183</v>
      </c>
      <c r="B650" s="20">
        <v>209.95</v>
      </c>
      <c r="C650" s="20">
        <v>35.130000000000003</v>
      </c>
      <c r="D650" s="20">
        <v>29.19</v>
      </c>
      <c r="E650" s="20">
        <v>92.06</v>
      </c>
      <c r="F650" s="20">
        <v>171.84</v>
      </c>
      <c r="G650" s="20">
        <v>720.71</v>
      </c>
      <c r="H650" s="20"/>
      <c r="I650" s="20"/>
      <c r="J650" s="20"/>
    </row>
    <row r="651" spans="1:10">
      <c r="A651" s="13" t="s">
        <v>184</v>
      </c>
      <c r="B651" s="14">
        <v>19.8</v>
      </c>
      <c r="C651" s="14">
        <v>13.35</v>
      </c>
      <c r="D651" s="14">
        <v>9.1300000000000008</v>
      </c>
      <c r="E651" s="14">
        <v>23.84</v>
      </c>
      <c r="F651" s="14">
        <v>33.659999999999997</v>
      </c>
      <c r="G651" s="14">
        <v>86.35</v>
      </c>
      <c r="H651" s="14"/>
      <c r="I651" s="14"/>
      <c r="J651" s="14"/>
    </row>
    <row r="652" spans="1:10">
      <c r="A652" s="13" t="s">
        <v>185</v>
      </c>
      <c r="B652" s="14">
        <v>9.43</v>
      </c>
      <c r="C652" s="14">
        <v>38.01</v>
      </c>
      <c r="D652" s="14">
        <v>31.28</v>
      </c>
      <c r="E652" s="14">
        <v>25.9</v>
      </c>
      <c r="F652" s="14">
        <v>19.59</v>
      </c>
      <c r="G652" s="14">
        <v>11.98</v>
      </c>
      <c r="H652" s="14"/>
      <c r="I652" s="14"/>
      <c r="J652" s="14"/>
    </row>
    <row r="653" spans="1:10">
      <c r="A653" s="16" t="s">
        <v>363</v>
      </c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>
      <c r="A654" s="13" t="s">
        <v>183</v>
      </c>
      <c r="B654" s="20">
        <v>94.28</v>
      </c>
      <c r="C654" s="20">
        <v>35.21</v>
      </c>
      <c r="D654" s="20">
        <v>41.33</v>
      </c>
      <c r="E654" s="20">
        <v>78.83</v>
      </c>
      <c r="F654" s="20">
        <v>97.56</v>
      </c>
      <c r="G654" s="20">
        <v>218.29</v>
      </c>
      <c r="H654" s="20"/>
      <c r="I654" s="20"/>
      <c r="J654" s="20"/>
    </row>
    <row r="655" spans="1:10">
      <c r="A655" s="13" t="s">
        <v>184</v>
      </c>
      <c r="B655" s="14">
        <v>8.16</v>
      </c>
      <c r="C655" s="14">
        <v>6.59</v>
      </c>
      <c r="D655" s="14">
        <v>8.7100000000000009</v>
      </c>
      <c r="E655" s="14">
        <v>24.65</v>
      </c>
      <c r="F655" s="14">
        <v>12.02</v>
      </c>
      <c r="G655" s="14">
        <v>27.88</v>
      </c>
      <c r="H655" s="14"/>
      <c r="I655" s="14"/>
      <c r="J655" s="14"/>
    </row>
    <row r="656" spans="1:10">
      <c r="A656" s="13" t="s">
        <v>185</v>
      </c>
      <c r="B656" s="14">
        <v>8.66</v>
      </c>
      <c r="C656" s="14">
        <v>18.71</v>
      </c>
      <c r="D656" s="14">
        <v>21.07</v>
      </c>
      <c r="E656" s="14">
        <v>31.28</v>
      </c>
      <c r="F656" s="14">
        <v>12.32</v>
      </c>
      <c r="G656" s="14">
        <v>12.77</v>
      </c>
      <c r="H656" s="14"/>
      <c r="I656" s="14"/>
      <c r="J656" s="14"/>
    </row>
    <row r="658" spans="1:1">
      <c r="A658" s="19" t="s">
        <v>364</v>
      </c>
    </row>
    <row r="659" spans="1:1">
      <c r="A659" s="19" t="s">
        <v>365</v>
      </c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1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7">
      <c r="A1" s="3" t="s">
        <v>389</v>
      </c>
    </row>
    <row r="3" spans="1:7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7">
      <c r="A4" s="6" t="s">
        <v>178</v>
      </c>
      <c r="B4" s="7">
        <v>120171</v>
      </c>
      <c r="C4" s="7">
        <v>24008</v>
      </c>
      <c r="D4" s="7">
        <v>24037</v>
      </c>
      <c r="E4" s="7">
        <v>24033</v>
      </c>
      <c r="F4" s="7">
        <v>24022</v>
      </c>
      <c r="G4" s="7">
        <v>24070</v>
      </c>
    </row>
    <row r="5" spans="1:7">
      <c r="A5" s="22" t="s">
        <v>179</v>
      </c>
      <c r="B5" s="8" t="s">
        <v>180</v>
      </c>
      <c r="C5" s="8" t="s">
        <v>180</v>
      </c>
      <c r="D5" s="8">
        <v>19301</v>
      </c>
      <c r="E5" s="8">
        <v>36070</v>
      </c>
      <c r="F5" s="8">
        <v>57944</v>
      </c>
      <c r="G5" s="8">
        <v>91297</v>
      </c>
    </row>
    <row r="6" spans="1:7">
      <c r="A6" s="9"/>
      <c r="B6" s="7"/>
      <c r="C6" s="7"/>
      <c r="D6" s="7"/>
      <c r="E6" s="7"/>
      <c r="F6" s="7"/>
      <c r="G6" s="7"/>
    </row>
    <row r="7" spans="1:7">
      <c r="A7" s="6" t="s">
        <v>181</v>
      </c>
      <c r="B7" s="10"/>
      <c r="C7" s="10"/>
      <c r="D7" s="10"/>
      <c r="E7" s="10"/>
      <c r="F7" s="10"/>
      <c r="G7" s="10"/>
    </row>
    <row r="8" spans="1:7">
      <c r="A8" s="6"/>
      <c r="B8" s="10"/>
      <c r="C8" s="10"/>
      <c r="D8" s="10"/>
      <c r="E8" s="10"/>
      <c r="F8" s="10"/>
      <c r="G8" s="10"/>
    </row>
    <row r="9" spans="1:7">
      <c r="A9" s="11" t="s">
        <v>182</v>
      </c>
      <c r="B9" s="12"/>
      <c r="C9" s="12"/>
      <c r="D9" s="12"/>
      <c r="E9" s="12"/>
      <c r="F9" s="12"/>
      <c r="G9" s="12"/>
    </row>
    <row r="10" spans="1:7">
      <c r="A10" s="13" t="s">
        <v>183</v>
      </c>
      <c r="B10" s="12">
        <v>63091</v>
      </c>
      <c r="C10" s="12">
        <v>10531</v>
      </c>
      <c r="D10" s="12">
        <v>27674</v>
      </c>
      <c r="E10" s="12">
        <v>46213</v>
      </c>
      <c r="F10" s="12">
        <v>72460</v>
      </c>
      <c r="G10" s="12">
        <v>158388</v>
      </c>
    </row>
    <row r="11" spans="1:7">
      <c r="A11" s="13" t="s">
        <v>184</v>
      </c>
      <c r="B11" s="14">
        <v>928.16</v>
      </c>
      <c r="C11" s="14">
        <v>263.17</v>
      </c>
      <c r="D11" s="14">
        <v>187.64</v>
      </c>
      <c r="E11" s="14">
        <v>189.05</v>
      </c>
      <c r="F11" s="14">
        <v>375.83</v>
      </c>
      <c r="G11" s="14">
        <v>2976.6</v>
      </c>
    </row>
    <row r="12" spans="1:7">
      <c r="A12" s="13" t="s">
        <v>185</v>
      </c>
      <c r="B12" s="14">
        <v>1.47</v>
      </c>
      <c r="C12" s="14">
        <v>2.5</v>
      </c>
      <c r="D12" s="14">
        <v>0.68</v>
      </c>
      <c r="E12" s="14">
        <v>0.41</v>
      </c>
      <c r="F12" s="14">
        <v>0.52</v>
      </c>
      <c r="G12" s="14">
        <v>1.88</v>
      </c>
    </row>
    <row r="13" spans="1:7">
      <c r="A13" s="11" t="s">
        <v>186</v>
      </c>
      <c r="B13" s="12"/>
      <c r="C13" s="12"/>
      <c r="D13" s="12"/>
      <c r="E13" s="12"/>
      <c r="F13" s="12"/>
      <c r="G13" s="12"/>
    </row>
    <row r="14" spans="1:7">
      <c r="A14" s="13" t="s">
        <v>183</v>
      </c>
      <c r="B14" s="12">
        <v>60858</v>
      </c>
      <c r="C14" s="12">
        <v>10534</v>
      </c>
      <c r="D14" s="12">
        <v>27419</v>
      </c>
      <c r="E14" s="12">
        <v>45179</v>
      </c>
      <c r="F14" s="12">
        <v>70050</v>
      </c>
      <c r="G14" s="12">
        <v>150927</v>
      </c>
    </row>
    <row r="15" spans="1:7">
      <c r="A15" s="13" t="s">
        <v>184</v>
      </c>
      <c r="B15" s="14">
        <v>882.3</v>
      </c>
      <c r="C15" s="14">
        <v>294.33</v>
      </c>
      <c r="D15" s="14">
        <v>193.71</v>
      </c>
      <c r="E15" s="14">
        <v>199.56</v>
      </c>
      <c r="F15" s="14">
        <v>400.07</v>
      </c>
      <c r="G15" s="14">
        <v>2811.5</v>
      </c>
    </row>
    <row r="16" spans="1:7">
      <c r="A16" s="13" t="s">
        <v>185</v>
      </c>
      <c r="B16" s="14">
        <v>1.45</v>
      </c>
      <c r="C16" s="14">
        <v>2.79</v>
      </c>
      <c r="D16" s="14">
        <v>0.71</v>
      </c>
      <c r="E16" s="14">
        <v>0.44</v>
      </c>
      <c r="F16" s="14">
        <v>0.56999999999999995</v>
      </c>
      <c r="G16" s="14">
        <v>1.86</v>
      </c>
    </row>
    <row r="17" spans="1:7">
      <c r="A17" s="11" t="s">
        <v>187</v>
      </c>
      <c r="B17" s="15">
        <v>48.8</v>
      </c>
      <c r="C17" s="15">
        <v>52</v>
      </c>
      <c r="D17" s="15">
        <v>51.1</v>
      </c>
      <c r="E17" s="15">
        <v>47.2</v>
      </c>
      <c r="F17" s="15">
        <v>46.5</v>
      </c>
      <c r="G17" s="15">
        <v>47.3</v>
      </c>
    </row>
    <row r="18" spans="1:7">
      <c r="A18" s="11"/>
      <c r="B18" s="15"/>
      <c r="C18" s="15"/>
      <c r="D18" s="15"/>
      <c r="E18" s="15"/>
      <c r="F18" s="15"/>
      <c r="G18" s="15"/>
    </row>
    <row r="19" spans="1:7">
      <c r="A19" s="11"/>
      <c r="B19" s="10"/>
      <c r="C19" s="10"/>
      <c r="D19" s="10"/>
      <c r="E19" s="10"/>
      <c r="F19" s="10"/>
      <c r="G19" s="10"/>
    </row>
    <row r="20" spans="1:7">
      <c r="A20" s="11" t="s">
        <v>188</v>
      </c>
      <c r="B20" s="10"/>
      <c r="C20" s="10"/>
      <c r="D20" s="10"/>
      <c r="E20" s="10"/>
      <c r="F20" s="10"/>
      <c r="G20" s="10"/>
    </row>
    <row r="21" spans="1:7">
      <c r="A21" s="16" t="s">
        <v>189</v>
      </c>
      <c r="B21" s="15">
        <v>2.5</v>
      </c>
      <c r="C21" s="15">
        <v>1.7</v>
      </c>
      <c r="D21" s="15">
        <v>2.2000000000000002</v>
      </c>
      <c r="E21" s="15">
        <v>2.5</v>
      </c>
      <c r="F21" s="15">
        <v>2.9</v>
      </c>
      <c r="G21" s="15">
        <v>3.2</v>
      </c>
    </row>
    <row r="22" spans="1:7">
      <c r="A22" s="16" t="s">
        <v>190</v>
      </c>
      <c r="B22" s="15">
        <v>0.6</v>
      </c>
      <c r="C22" s="15">
        <v>0.4</v>
      </c>
      <c r="D22" s="15">
        <v>0.5</v>
      </c>
      <c r="E22" s="15">
        <v>0.6</v>
      </c>
      <c r="F22" s="15">
        <v>0.7</v>
      </c>
      <c r="G22" s="15">
        <v>0.9</v>
      </c>
    </row>
    <row r="23" spans="1:7">
      <c r="A23" s="16" t="s">
        <v>191</v>
      </c>
      <c r="B23" s="15">
        <v>0.3</v>
      </c>
      <c r="C23" s="15">
        <v>0.4</v>
      </c>
      <c r="D23" s="15">
        <v>0.4</v>
      </c>
      <c r="E23" s="15">
        <v>0.3</v>
      </c>
      <c r="F23" s="15">
        <v>0.2</v>
      </c>
      <c r="G23" s="15">
        <v>0.2</v>
      </c>
    </row>
    <row r="24" spans="1:7">
      <c r="A24" s="16" t="s">
        <v>192</v>
      </c>
      <c r="B24" s="15">
        <v>1.3</v>
      </c>
      <c r="C24" s="15">
        <v>0.5</v>
      </c>
      <c r="D24" s="15">
        <v>1</v>
      </c>
      <c r="E24" s="15">
        <v>1.4</v>
      </c>
      <c r="F24" s="15">
        <v>1.8</v>
      </c>
      <c r="G24" s="15">
        <v>2</v>
      </c>
    </row>
    <row r="25" spans="1:7">
      <c r="A25" s="16" t="s">
        <v>193</v>
      </c>
      <c r="B25" s="15">
        <v>1.9</v>
      </c>
      <c r="C25" s="15">
        <v>0.9</v>
      </c>
      <c r="D25" s="15">
        <v>1.5</v>
      </c>
      <c r="E25" s="15">
        <v>2</v>
      </c>
      <c r="F25" s="15">
        <v>2.4</v>
      </c>
      <c r="G25" s="15">
        <v>2.8</v>
      </c>
    </row>
    <row r="26" spans="1:7">
      <c r="A26" s="16"/>
      <c r="B26" s="15"/>
      <c r="C26" s="15"/>
      <c r="D26" s="15"/>
      <c r="E26" s="15"/>
      <c r="F26" s="15"/>
      <c r="G26" s="15"/>
    </row>
    <row r="27" spans="1:7">
      <c r="A27" s="16"/>
      <c r="B27" s="10"/>
      <c r="C27" s="10"/>
      <c r="D27" s="10"/>
      <c r="E27" s="10"/>
      <c r="F27" s="10"/>
      <c r="G27" s="10"/>
    </row>
    <row r="28" spans="1:7">
      <c r="A28" s="6" t="s">
        <v>194</v>
      </c>
      <c r="B28" s="10"/>
      <c r="C28" s="10"/>
      <c r="D28" s="10"/>
      <c r="E28" s="10"/>
      <c r="F28" s="10"/>
      <c r="G28" s="10"/>
    </row>
    <row r="29" spans="1:7">
      <c r="A29" s="6"/>
      <c r="B29" s="10"/>
      <c r="C29" s="10"/>
      <c r="D29" s="10"/>
      <c r="E29" s="10"/>
      <c r="F29" s="10"/>
      <c r="G29" s="10"/>
    </row>
    <row r="30" spans="1:7">
      <c r="A30" s="11" t="s">
        <v>195</v>
      </c>
      <c r="B30" s="10"/>
      <c r="C30" s="10"/>
      <c r="D30" s="10"/>
      <c r="E30" s="10"/>
      <c r="F30" s="10"/>
      <c r="G30" s="10"/>
    </row>
    <row r="31" spans="1:7">
      <c r="A31" s="16" t="s">
        <v>196</v>
      </c>
      <c r="B31" s="17">
        <v>47</v>
      </c>
      <c r="C31" s="17">
        <v>37</v>
      </c>
      <c r="D31" s="17">
        <v>42</v>
      </c>
      <c r="E31" s="17">
        <v>49</v>
      </c>
      <c r="F31" s="17">
        <v>52</v>
      </c>
      <c r="G31" s="17">
        <v>55</v>
      </c>
    </row>
    <row r="32" spans="1:7">
      <c r="A32" s="16" t="s">
        <v>197</v>
      </c>
      <c r="B32" s="17">
        <v>53</v>
      </c>
      <c r="C32" s="17">
        <v>63</v>
      </c>
      <c r="D32" s="17">
        <v>58</v>
      </c>
      <c r="E32" s="17">
        <v>51</v>
      </c>
      <c r="F32" s="17">
        <v>48</v>
      </c>
      <c r="G32" s="17">
        <v>45</v>
      </c>
    </row>
    <row r="33" spans="1:7">
      <c r="A33" s="16"/>
      <c r="B33" s="17"/>
      <c r="C33" s="17"/>
      <c r="D33" s="17"/>
      <c r="E33" s="17"/>
      <c r="F33" s="17"/>
      <c r="G33" s="17"/>
    </row>
    <row r="34" spans="1:7">
      <c r="A34" s="11" t="s">
        <v>198</v>
      </c>
      <c r="B34" s="17"/>
      <c r="C34" s="17"/>
      <c r="D34" s="17"/>
      <c r="E34" s="17"/>
      <c r="F34" s="17"/>
      <c r="G34" s="17"/>
    </row>
    <row r="35" spans="1:7">
      <c r="A35" s="16" t="s">
        <v>199</v>
      </c>
      <c r="B35" s="17">
        <v>67</v>
      </c>
      <c r="C35" s="17">
        <v>41</v>
      </c>
      <c r="D35" s="17">
        <v>55</v>
      </c>
      <c r="E35" s="17">
        <v>66</v>
      </c>
      <c r="F35" s="17">
        <v>80</v>
      </c>
      <c r="G35" s="17">
        <v>92</v>
      </c>
    </row>
    <row r="36" spans="1:7">
      <c r="A36" s="18" t="s">
        <v>200</v>
      </c>
      <c r="B36" s="17">
        <v>43</v>
      </c>
      <c r="C36" s="17">
        <v>13</v>
      </c>
      <c r="D36" s="17">
        <v>26</v>
      </c>
      <c r="E36" s="17">
        <v>42</v>
      </c>
      <c r="F36" s="17">
        <v>62</v>
      </c>
      <c r="G36" s="17">
        <v>75</v>
      </c>
    </row>
    <row r="37" spans="1:7">
      <c r="A37" s="18" t="s">
        <v>201</v>
      </c>
      <c r="B37" s="17">
        <v>23</v>
      </c>
      <c r="C37" s="17">
        <v>28</v>
      </c>
      <c r="D37" s="17">
        <v>30</v>
      </c>
      <c r="E37" s="17">
        <v>24</v>
      </c>
      <c r="F37" s="17">
        <v>18</v>
      </c>
      <c r="G37" s="17">
        <v>17</v>
      </c>
    </row>
    <row r="38" spans="1:7">
      <c r="A38" s="16" t="s">
        <v>202</v>
      </c>
      <c r="B38" s="17">
        <v>33</v>
      </c>
      <c r="C38" s="17">
        <v>59</v>
      </c>
      <c r="D38" s="17">
        <v>45</v>
      </c>
      <c r="E38" s="17">
        <v>34</v>
      </c>
      <c r="F38" s="17">
        <v>20</v>
      </c>
      <c r="G38" s="17">
        <v>8</v>
      </c>
    </row>
    <row r="39" spans="1:7">
      <c r="A39" s="19"/>
      <c r="B39" s="17"/>
      <c r="C39" s="17"/>
      <c r="D39" s="17"/>
      <c r="E39" s="17"/>
      <c r="F39" s="17"/>
      <c r="G39" s="17"/>
    </row>
    <row r="40" spans="1:7">
      <c r="A40" s="11" t="s">
        <v>203</v>
      </c>
      <c r="B40" s="17"/>
      <c r="C40" s="17"/>
      <c r="D40" s="17"/>
      <c r="E40" s="17"/>
      <c r="F40" s="17"/>
      <c r="G40" s="17"/>
    </row>
    <row r="41" spans="1:7">
      <c r="A41" s="16" t="s">
        <v>204</v>
      </c>
      <c r="B41" s="17">
        <v>12</v>
      </c>
      <c r="C41" s="17">
        <v>17</v>
      </c>
      <c r="D41" s="17">
        <v>15</v>
      </c>
      <c r="E41" s="17">
        <v>13</v>
      </c>
      <c r="F41" s="17">
        <v>8</v>
      </c>
      <c r="G41" s="17">
        <v>6</v>
      </c>
    </row>
    <row r="42" spans="1:7">
      <c r="A42" s="16" t="s">
        <v>205</v>
      </c>
      <c r="B42" s="17">
        <v>88</v>
      </c>
      <c r="C42" s="17">
        <v>83</v>
      </c>
      <c r="D42" s="17">
        <v>85</v>
      </c>
      <c r="E42" s="17">
        <v>87</v>
      </c>
      <c r="F42" s="17">
        <v>92</v>
      </c>
      <c r="G42" s="17">
        <v>94</v>
      </c>
    </row>
    <row r="43" spans="1:7">
      <c r="A43" s="19"/>
      <c r="B43" s="17"/>
      <c r="C43" s="17"/>
      <c r="D43" s="17"/>
      <c r="E43" s="17"/>
      <c r="F43" s="17"/>
      <c r="G43" s="17"/>
    </row>
    <row r="44" spans="1:7">
      <c r="A44" s="11" t="s">
        <v>206</v>
      </c>
      <c r="B44" s="17"/>
      <c r="C44" s="17"/>
      <c r="D44" s="17"/>
      <c r="E44" s="17"/>
      <c r="F44" s="17"/>
      <c r="G44" s="17"/>
    </row>
    <row r="45" spans="1:7">
      <c r="A45" s="16" t="s">
        <v>207</v>
      </c>
      <c r="B45" s="17">
        <v>12</v>
      </c>
      <c r="C45" s="17">
        <v>13</v>
      </c>
      <c r="D45" s="17">
        <v>15</v>
      </c>
      <c r="E45" s="17">
        <v>13</v>
      </c>
      <c r="F45" s="17">
        <v>11</v>
      </c>
      <c r="G45" s="17">
        <v>6</v>
      </c>
    </row>
    <row r="46" spans="1:7">
      <c r="A46" s="16" t="s">
        <v>208</v>
      </c>
      <c r="B46" s="17">
        <v>88</v>
      </c>
      <c r="C46" s="17">
        <v>87</v>
      </c>
      <c r="D46" s="17">
        <v>85</v>
      </c>
      <c r="E46" s="17">
        <v>87</v>
      </c>
      <c r="F46" s="17">
        <v>89</v>
      </c>
      <c r="G46" s="17">
        <v>94</v>
      </c>
    </row>
    <row r="47" spans="1:7">
      <c r="A47" s="16"/>
      <c r="B47" s="17"/>
      <c r="C47" s="17"/>
      <c r="D47" s="17"/>
      <c r="E47" s="17"/>
      <c r="F47" s="17"/>
      <c r="G47" s="17"/>
    </row>
    <row r="48" spans="1:7">
      <c r="A48" s="11" t="s">
        <v>209</v>
      </c>
      <c r="B48" s="17"/>
      <c r="C48" s="17"/>
      <c r="D48" s="17"/>
      <c r="E48" s="17"/>
      <c r="F48" s="17"/>
      <c r="G48" s="17"/>
    </row>
    <row r="49" spans="1:7">
      <c r="A49" s="16" t="s">
        <v>210</v>
      </c>
      <c r="B49" s="17">
        <v>5</v>
      </c>
      <c r="C49" s="17">
        <v>10</v>
      </c>
      <c r="D49" s="17">
        <v>8</v>
      </c>
      <c r="E49" s="17">
        <v>5</v>
      </c>
      <c r="F49" s="17">
        <v>2</v>
      </c>
      <c r="G49" s="17">
        <v>1</v>
      </c>
    </row>
    <row r="50" spans="1:7">
      <c r="A50" s="16" t="s">
        <v>211</v>
      </c>
      <c r="B50" s="17">
        <v>35</v>
      </c>
      <c r="C50" s="17">
        <v>47</v>
      </c>
      <c r="D50" s="17">
        <v>46</v>
      </c>
      <c r="E50" s="17">
        <v>36</v>
      </c>
      <c r="F50" s="17">
        <v>30</v>
      </c>
      <c r="G50" s="17">
        <v>15</v>
      </c>
    </row>
    <row r="51" spans="1:7">
      <c r="A51" s="16" t="s">
        <v>212</v>
      </c>
      <c r="B51" s="17">
        <v>60</v>
      </c>
      <c r="C51" s="17">
        <v>42</v>
      </c>
      <c r="D51" s="17">
        <v>46</v>
      </c>
      <c r="E51" s="17">
        <v>58</v>
      </c>
      <c r="F51" s="17">
        <v>68</v>
      </c>
      <c r="G51" s="17">
        <v>84</v>
      </c>
    </row>
    <row r="52" spans="1:7">
      <c r="A52" s="16" t="s">
        <v>213</v>
      </c>
      <c r="B52" s="17" t="s">
        <v>214</v>
      </c>
      <c r="C52" s="17">
        <v>1</v>
      </c>
      <c r="D52" s="17" t="s">
        <v>214</v>
      </c>
      <c r="E52" s="17" t="s">
        <v>214</v>
      </c>
      <c r="F52" s="17" t="s">
        <v>214</v>
      </c>
      <c r="G52" s="17" t="s">
        <v>214</v>
      </c>
    </row>
    <row r="53" spans="1:7">
      <c r="A53" s="16"/>
      <c r="B53" s="17"/>
      <c r="C53" s="17"/>
      <c r="D53" s="17"/>
      <c r="E53" s="17"/>
      <c r="F53" s="17"/>
      <c r="G53" s="17"/>
    </row>
    <row r="54" spans="1:7">
      <c r="A54" s="11" t="s">
        <v>215</v>
      </c>
      <c r="B54" s="17">
        <v>88</v>
      </c>
      <c r="C54" s="17">
        <v>65</v>
      </c>
      <c r="D54" s="17">
        <v>89</v>
      </c>
      <c r="E54" s="17">
        <v>94</v>
      </c>
      <c r="F54" s="17">
        <v>96</v>
      </c>
      <c r="G54" s="17">
        <v>98</v>
      </c>
    </row>
    <row r="55" spans="1:7">
      <c r="A55" s="19"/>
      <c r="B55" s="10"/>
      <c r="C55" s="10"/>
      <c r="D55" s="10"/>
      <c r="E55" s="10"/>
      <c r="F55" s="10"/>
      <c r="G55" s="10"/>
    </row>
    <row r="56" spans="1:7">
      <c r="A56" s="9" t="s">
        <v>216</v>
      </c>
      <c r="B56" s="12"/>
      <c r="C56" s="12"/>
      <c r="D56" s="12"/>
      <c r="E56" s="12"/>
      <c r="F56" s="12"/>
      <c r="G56" s="12"/>
    </row>
    <row r="57" spans="1:7">
      <c r="A57" s="13" t="s">
        <v>183</v>
      </c>
      <c r="B57" s="20">
        <v>49637.95</v>
      </c>
      <c r="C57" s="20">
        <v>20470.84</v>
      </c>
      <c r="D57" s="20">
        <v>31149.7</v>
      </c>
      <c r="E57" s="20">
        <v>42447.22</v>
      </c>
      <c r="F57" s="20">
        <v>57284.52</v>
      </c>
      <c r="G57" s="20">
        <v>96751.83</v>
      </c>
    </row>
    <row r="58" spans="1:7">
      <c r="A58" s="13" t="s">
        <v>184</v>
      </c>
      <c r="B58" s="14">
        <v>604.76</v>
      </c>
      <c r="C58" s="14">
        <v>390.1</v>
      </c>
      <c r="D58" s="14">
        <v>499.7</v>
      </c>
      <c r="E58" s="14">
        <v>503.93</v>
      </c>
      <c r="F58" s="14">
        <v>689.93</v>
      </c>
      <c r="G58" s="14">
        <v>1281.4000000000001</v>
      </c>
    </row>
    <row r="59" spans="1:7">
      <c r="A59" s="13" t="s">
        <v>185</v>
      </c>
      <c r="B59" s="14">
        <v>1.22</v>
      </c>
      <c r="C59" s="14">
        <v>1.91</v>
      </c>
      <c r="D59" s="14">
        <v>1.6</v>
      </c>
      <c r="E59" s="14">
        <v>1.19</v>
      </c>
      <c r="F59" s="14">
        <v>1.2</v>
      </c>
      <c r="G59" s="14">
        <v>1.32</v>
      </c>
    </row>
    <row r="60" spans="1:7">
      <c r="A60" s="11" t="s">
        <v>217</v>
      </c>
      <c r="B60" s="12"/>
      <c r="C60" s="12"/>
      <c r="D60" s="12"/>
      <c r="E60" s="12"/>
      <c r="F60" s="12"/>
      <c r="G60" s="12"/>
    </row>
    <row r="61" spans="1:7">
      <c r="A61" s="13" t="s">
        <v>183</v>
      </c>
      <c r="B61" s="20">
        <v>6133.4</v>
      </c>
      <c r="C61" s="20">
        <v>3035.42</v>
      </c>
      <c r="D61" s="20">
        <v>4259.76</v>
      </c>
      <c r="E61" s="20">
        <v>5681.65</v>
      </c>
      <c r="F61" s="20">
        <v>7241.61</v>
      </c>
      <c r="G61" s="20">
        <v>10443.719999999999</v>
      </c>
    </row>
    <row r="62" spans="1:7">
      <c r="A62" s="13" t="s">
        <v>184</v>
      </c>
      <c r="B62" s="14">
        <v>63.51</v>
      </c>
      <c r="C62" s="14">
        <v>78.84</v>
      </c>
      <c r="D62" s="14">
        <v>117.48</v>
      </c>
      <c r="E62" s="14">
        <v>110.72</v>
      </c>
      <c r="F62" s="14">
        <v>161.78</v>
      </c>
      <c r="G62" s="14">
        <v>176.89</v>
      </c>
    </row>
    <row r="63" spans="1:7">
      <c r="A63" s="13" t="s">
        <v>185</v>
      </c>
      <c r="B63" s="14">
        <v>1.04</v>
      </c>
      <c r="C63" s="14">
        <v>2.6</v>
      </c>
      <c r="D63" s="14">
        <v>2.76</v>
      </c>
      <c r="E63" s="14">
        <v>1.95</v>
      </c>
      <c r="F63" s="14">
        <v>2.23</v>
      </c>
      <c r="G63" s="14">
        <v>1.69</v>
      </c>
    </row>
    <row r="64" spans="1:7">
      <c r="A64" s="16" t="s">
        <v>218</v>
      </c>
      <c r="B64" s="12"/>
      <c r="C64" s="12"/>
      <c r="D64" s="12"/>
      <c r="E64" s="12"/>
      <c r="F64" s="12"/>
      <c r="G64" s="12"/>
    </row>
    <row r="65" spans="1:7">
      <c r="A65" s="13" t="s">
        <v>183</v>
      </c>
      <c r="B65" s="20">
        <v>3465.01</v>
      </c>
      <c r="C65" s="20">
        <v>2004.97</v>
      </c>
      <c r="D65" s="20">
        <v>2741.12</v>
      </c>
      <c r="E65" s="20">
        <v>3332.78</v>
      </c>
      <c r="F65" s="20">
        <v>3979.54</v>
      </c>
      <c r="G65" s="20">
        <v>5264.81</v>
      </c>
    </row>
    <row r="66" spans="1:7">
      <c r="A66" s="13" t="s">
        <v>184</v>
      </c>
      <c r="B66" s="14">
        <v>40.85</v>
      </c>
      <c r="C66" s="14">
        <v>60.37</v>
      </c>
      <c r="D66" s="14">
        <v>86.09</v>
      </c>
      <c r="E66" s="14">
        <v>82.46</v>
      </c>
      <c r="F66" s="14">
        <v>114.96</v>
      </c>
      <c r="G66" s="14">
        <v>93.61</v>
      </c>
    </row>
    <row r="67" spans="1:7">
      <c r="A67" s="13" t="s">
        <v>185</v>
      </c>
      <c r="B67" s="14">
        <v>1.18</v>
      </c>
      <c r="C67" s="14">
        <v>3.01</v>
      </c>
      <c r="D67" s="14">
        <v>3.14</v>
      </c>
      <c r="E67" s="14">
        <v>2.4700000000000002</v>
      </c>
      <c r="F67" s="14">
        <v>2.89</v>
      </c>
      <c r="G67" s="14">
        <v>1.78</v>
      </c>
    </row>
    <row r="68" spans="1:7">
      <c r="A68" s="18" t="s">
        <v>219</v>
      </c>
      <c r="B68" s="12"/>
      <c r="C68" s="12"/>
      <c r="D68" s="12"/>
      <c r="E68" s="12"/>
      <c r="F68" s="12"/>
      <c r="G68" s="12"/>
    </row>
    <row r="69" spans="1:7">
      <c r="A69" s="13" t="s">
        <v>183</v>
      </c>
      <c r="B69" s="20">
        <v>459.55</v>
      </c>
      <c r="C69" s="20">
        <v>268.77</v>
      </c>
      <c r="D69" s="20">
        <v>359.28</v>
      </c>
      <c r="E69" s="20">
        <v>440.36</v>
      </c>
      <c r="F69" s="20">
        <v>541.66999999999996</v>
      </c>
      <c r="G69" s="20">
        <v>687.45</v>
      </c>
    </row>
    <row r="70" spans="1:7">
      <c r="A70" s="13" t="s">
        <v>184</v>
      </c>
      <c r="B70" s="14">
        <v>6.74</v>
      </c>
      <c r="C70" s="14">
        <v>8.7799999999999994</v>
      </c>
      <c r="D70" s="14">
        <v>11.29</v>
      </c>
      <c r="E70" s="14">
        <v>14.61</v>
      </c>
      <c r="F70" s="14">
        <v>20.149999999999999</v>
      </c>
      <c r="G70" s="14">
        <v>17.07</v>
      </c>
    </row>
    <row r="71" spans="1:7">
      <c r="A71" s="13" t="s">
        <v>185</v>
      </c>
      <c r="B71" s="14">
        <v>1.47</v>
      </c>
      <c r="C71" s="14">
        <v>3.27</v>
      </c>
      <c r="D71" s="14">
        <v>3.14</v>
      </c>
      <c r="E71" s="14">
        <v>3.32</v>
      </c>
      <c r="F71" s="14">
        <v>3.72</v>
      </c>
      <c r="G71" s="14">
        <v>2.48</v>
      </c>
    </row>
    <row r="72" spans="1:7">
      <c r="A72" s="21" t="s">
        <v>220</v>
      </c>
      <c r="B72" s="12"/>
      <c r="C72" s="12"/>
      <c r="D72" s="12"/>
      <c r="E72" s="12"/>
      <c r="F72" s="12"/>
      <c r="G72" s="12"/>
    </row>
    <row r="73" spans="1:7">
      <c r="A73" s="13" t="s">
        <v>183</v>
      </c>
      <c r="B73" s="20">
        <v>142.68</v>
      </c>
      <c r="C73" s="20">
        <v>89.78</v>
      </c>
      <c r="D73" s="20">
        <v>119.45</v>
      </c>
      <c r="E73" s="20">
        <v>137.72</v>
      </c>
      <c r="F73" s="20">
        <v>160.44999999999999</v>
      </c>
      <c r="G73" s="20">
        <v>205.92</v>
      </c>
    </row>
    <row r="74" spans="1:7">
      <c r="A74" s="13" t="s">
        <v>184</v>
      </c>
      <c r="B74" s="14">
        <v>2.67</v>
      </c>
      <c r="C74" s="14">
        <v>3.9</v>
      </c>
      <c r="D74" s="14">
        <v>6.06</v>
      </c>
      <c r="E74" s="14">
        <v>6.71</v>
      </c>
      <c r="F74" s="14">
        <v>7.5</v>
      </c>
      <c r="G74" s="14">
        <v>6.05</v>
      </c>
    </row>
    <row r="75" spans="1:7">
      <c r="A75" s="13" t="s">
        <v>185</v>
      </c>
      <c r="B75" s="14">
        <v>1.87</v>
      </c>
      <c r="C75" s="14">
        <v>4.3499999999999996</v>
      </c>
      <c r="D75" s="14">
        <v>5.07</v>
      </c>
      <c r="E75" s="14">
        <v>4.87</v>
      </c>
      <c r="F75" s="14">
        <v>4.67</v>
      </c>
      <c r="G75" s="14">
        <v>2.94</v>
      </c>
    </row>
    <row r="76" spans="1:7">
      <c r="A76" s="21" t="s">
        <v>221</v>
      </c>
      <c r="B76" s="12"/>
      <c r="C76" s="12"/>
      <c r="D76" s="12"/>
      <c r="E76" s="12"/>
      <c r="F76" s="12"/>
      <c r="G76" s="12"/>
    </row>
    <row r="77" spans="1:7">
      <c r="A77" s="13" t="s">
        <v>183</v>
      </c>
      <c r="B77" s="20">
        <v>316.87</v>
      </c>
      <c r="C77" s="20">
        <v>178.99</v>
      </c>
      <c r="D77" s="20">
        <v>239.83</v>
      </c>
      <c r="E77" s="20">
        <v>302.63</v>
      </c>
      <c r="F77" s="20">
        <v>381.21</v>
      </c>
      <c r="G77" s="20">
        <v>481.53</v>
      </c>
    </row>
    <row r="78" spans="1:7">
      <c r="A78" s="13" t="s">
        <v>184</v>
      </c>
      <c r="B78" s="14">
        <v>5.2</v>
      </c>
      <c r="C78" s="14">
        <v>6.72</v>
      </c>
      <c r="D78" s="14">
        <v>7.99</v>
      </c>
      <c r="E78" s="14">
        <v>9.68</v>
      </c>
      <c r="F78" s="14">
        <v>16.41</v>
      </c>
      <c r="G78" s="14">
        <v>14.85</v>
      </c>
    </row>
    <row r="79" spans="1:7">
      <c r="A79" s="13" t="s">
        <v>185</v>
      </c>
      <c r="B79" s="14">
        <v>1.64</v>
      </c>
      <c r="C79" s="14">
        <v>3.75</v>
      </c>
      <c r="D79" s="14">
        <v>3.33</v>
      </c>
      <c r="E79" s="14">
        <v>3.2</v>
      </c>
      <c r="F79" s="14">
        <v>4.3099999999999996</v>
      </c>
      <c r="G79" s="14">
        <v>3.08</v>
      </c>
    </row>
    <row r="80" spans="1:7">
      <c r="A80" s="18" t="s">
        <v>222</v>
      </c>
      <c r="B80" s="12"/>
      <c r="C80" s="12"/>
      <c r="D80" s="12"/>
      <c r="E80" s="12"/>
      <c r="F80" s="12"/>
      <c r="G80" s="12"/>
    </row>
    <row r="81" spans="1:7">
      <c r="A81" s="13" t="s">
        <v>183</v>
      </c>
      <c r="B81" s="20">
        <v>776.87</v>
      </c>
      <c r="C81" s="20">
        <v>469.97</v>
      </c>
      <c r="D81" s="20">
        <v>650.33000000000004</v>
      </c>
      <c r="E81" s="20">
        <v>770.7</v>
      </c>
      <c r="F81" s="20">
        <v>865.19</v>
      </c>
      <c r="G81" s="20">
        <v>1127.81</v>
      </c>
    </row>
    <row r="82" spans="1:7">
      <c r="A82" s="13" t="s">
        <v>184</v>
      </c>
      <c r="B82" s="14">
        <v>11.88</v>
      </c>
      <c r="C82" s="14">
        <v>21.28</v>
      </c>
      <c r="D82" s="14">
        <v>27.2</v>
      </c>
      <c r="E82" s="14">
        <v>24.79</v>
      </c>
      <c r="F82" s="14">
        <v>29.42</v>
      </c>
      <c r="G82" s="14">
        <v>32.69</v>
      </c>
    </row>
    <row r="83" spans="1:7">
      <c r="A83" s="13" t="s">
        <v>185</v>
      </c>
      <c r="B83" s="14">
        <v>1.53</v>
      </c>
      <c r="C83" s="14">
        <v>4.53</v>
      </c>
      <c r="D83" s="14">
        <v>4.18</v>
      </c>
      <c r="E83" s="14">
        <v>3.22</v>
      </c>
      <c r="F83" s="14">
        <v>3.4</v>
      </c>
      <c r="G83" s="14">
        <v>2.9</v>
      </c>
    </row>
    <row r="84" spans="1:7">
      <c r="A84" s="21" t="s">
        <v>223</v>
      </c>
      <c r="B84" s="12"/>
      <c r="C84" s="12"/>
      <c r="D84" s="12"/>
      <c r="E84" s="12"/>
      <c r="F84" s="12"/>
      <c r="G84" s="12"/>
    </row>
    <row r="85" spans="1:7">
      <c r="A85" s="13" t="s">
        <v>183</v>
      </c>
      <c r="B85" s="20">
        <v>216.25</v>
      </c>
      <c r="C85" s="20">
        <v>129.94999999999999</v>
      </c>
      <c r="D85" s="20">
        <v>179.12</v>
      </c>
      <c r="E85" s="20">
        <v>217.36</v>
      </c>
      <c r="F85" s="20">
        <v>255.28</v>
      </c>
      <c r="G85" s="20">
        <v>299.45</v>
      </c>
    </row>
    <row r="86" spans="1:7">
      <c r="A86" s="13" t="s">
        <v>184</v>
      </c>
      <c r="B86" s="14">
        <v>5.2</v>
      </c>
      <c r="C86" s="14">
        <v>15.03</v>
      </c>
      <c r="D86" s="14">
        <v>10.28</v>
      </c>
      <c r="E86" s="14">
        <v>9.39</v>
      </c>
      <c r="F86" s="14">
        <v>9.74</v>
      </c>
      <c r="G86" s="14">
        <v>13.1</v>
      </c>
    </row>
    <row r="87" spans="1:7">
      <c r="A87" s="13" t="s">
        <v>185</v>
      </c>
      <c r="B87" s="14">
        <v>2.4</v>
      </c>
      <c r="C87" s="14">
        <v>11.56</v>
      </c>
      <c r="D87" s="14">
        <v>5.74</v>
      </c>
      <c r="E87" s="14">
        <v>4.32</v>
      </c>
      <c r="F87" s="14">
        <v>3.81</v>
      </c>
      <c r="G87" s="14">
        <v>4.37</v>
      </c>
    </row>
    <row r="88" spans="1:7">
      <c r="A88" s="21" t="s">
        <v>224</v>
      </c>
      <c r="B88" s="12"/>
      <c r="C88" s="12"/>
      <c r="D88" s="12"/>
      <c r="E88" s="12"/>
      <c r="F88" s="12"/>
      <c r="G88" s="12"/>
    </row>
    <row r="89" spans="1:7">
      <c r="A89" s="13" t="s">
        <v>183</v>
      </c>
      <c r="B89" s="20">
        <v>149.63999999999999</v>
      </c>
      <c r="C89" s="20">
        <v>94.02</v>
      </c>
      <c r="D89" s="20">
        <v>134.81</v>
      </c>
      <c r="E89" s="20">
        <v>156.12</v>
      </c>
      <c r="F89" s="20">
        <v>168.28</v>
      </c>
      <c r="G89" s="20">
        <v>194.92</v>
      </c>
    </row>
    <row r="90" spans="1:7">
      <c r="A90" s="13" t="s">
        <v>184</v>
      </c>
      <c r="B90" s="14">
        <v>3.87</v>
      </c>
      <c r="C90" s="14">
        <v>6.95</v>
      </c>
      <c r="D90" s="14">
        <v>8.07</v>
      </c>
      <c r="E90" s="14">
        <v>7.34</v>
      </c>
      <c r="F90" s="14">
        <v>7.71</v>
      </c>
      <c r="G90" s="14">
        <v>7.31</v>
      </c>
    </row>
    <row r="91" spans="1:7">
      <c r="A91" s="13" t="s">
        <v>185</v>
      </c>
      <c r="B91" s="14">
        <v>2.59</v>
      </c>
      <c r="C91" s="14">
        <v>7.39</v>
      </c>
      <c r="D91" s="14">
        <v>5.99</v>
      </c>
      <c r="E91" s="14">
        <v>4.7</v>
      </c>
      <c r="F91" s="14">
        <v>4.58</v>
      </c>
      <c r="G91" s="14">
        <v>3.75</v>
      </c>
    </row>
    <row r="92" spans="1:7">
      <c r="A92" s="21" t="s">
        <v>225</v>
      </c>
      <c r="B92" s="12"/>
      <c r="C92" s="12"/>
      <c r="D92" s="12"/>
      <c r="E92" s="12"/>
      <c r="F92" s="12"/>
      <c r="G92" s="12"/>
    </row>
    <row r="93" spans="1:7">
      <c r="A93" s="13" t="s">
        <v>183</v>
      </c>
      <c r="B93" s="20">
        <v>104.49</v>
      </c>
      <c r="C93" s="20">
        <v>63.61</v>
      </c>
      <c r="D93" s="20">
        <v>84.98</v>
      </c>
      <c r="E93" s="20">
        <v>98.4</v>
      </c>
      <c r="F93" s="20">
        <v>119.21</v>
      </c>
      <c r="G93" s="20">
        <v>156.18</v>
      </c>
    </row>
    <row r="94" spans="1:7">
      <c r="A94" s="13" t="s">
        <v>184</v>
      </c>
      <c r="B94" s="14">
        <v>2.5099999999999998</v>
      </c>
      <c r="C94" s="14">
        <v>4.1100000000000003</v>
      </c>
      <c r="D94" s="14">
        <v>5.69</v>
      </c>
      <c r="E94" s="14">
        <v>4.8499999999999996</v>
      </c>
      <c r="F94" s="14">
        <v>5.01</v>
      </c>
      <c r="G94" s="14">
        <v>6.5</v>
      </c>
    </row>
    <row r="95" spans="1:7">
      <c r="A95" s="13" t="s">
        <v>185</v>
      </c>
      <c r="B95" s="14">
        <v>2.4</v>
      </c>
      <c r="C95" s="14">
        <v>6.47</v>
      </c>
      <c r="D95" s="14">
        <v>6.7</v>
      </c>
      <c r="E95" s="14">
        <v>4.93</v>
      </c>
      <c r="F95" s="14">
        <v>4.21</v>
      </c>
      <c r="G95" s="14">
        <v>4.16</v>
      </c>
    </row>
    <row r="96" spans="1:7">
      <c r="A96" s="21" t="s">
        <v>226</v>
      </c>
      <c r="B96" s="12"/>
      <c r="C96" s="12"/>
      <c r="D96" s="12"/>
      <c r="E96" s="12"/>
      <c r="F96" s="12"/>
      <c r="G96" s="12"/>
    </row>
    <row r="97" spans="1:7">
      <c r="A97" s="13" t="s">
        <v>183</v>
      </c>
      <c r="B97" s="20">
        <v>141.85</v>
      </c>
      <c r="C97" s="20">
        <v>84.5</v>
      </c>
      <c r="D97" s="20">
        <v>121.97</v>
      </c>
      <c r="E97" s="20">
        <v>136.41999999999999</v>
      </c>
      <c r="F97" s="20">
        <v>144.02000000000001</v>
      </c>
      <c r="G97" s="20">
        <v>222.27</v>
      </c>
    </row>
    <row r="98" spans="1:7">
      <c r="A98" s="13" t="s">
        <v>184</v>
      </c>
      <c r="B98" s="14">
        <v>3.33</v>
      </c>
      <c r="C98" s="14">
        <v>6.63</v>
      </c>
      <c r="D98" s="14">
        <v>6.41</v>
      </c>
      <c r="E98" s="14">
        <v>6.29</v>
      </c>
      <c r="F98" s="14">
        <v>8.75</v>
      </c>
      <c r="G98" s="14">
        <v>9.4600000000000009</v>
      </c>
    </row>
    <row r="99" spans="1:7">
      <c r="A99" s="13" t="s">
        <v>185</v>
      </c>
      <c r="B99" s="14">
        <v>2.34</v>
      </c>
      <c r="C99" s="14">
        <v>7.85</v>
      </c>
      <c r="D99" s="14">
        <v>5.26</v>
      </c>
      <c r="E99" s="14">
        <v>4.6100000000000003</v>
      </c>
      <c r="F99" s="14">
        <v>6.07</v>
      </c>
      <c r="G99" s="14">
        <v>4.25</v>
      </c>
    </row>
    <row r="100" spans="1:7">
      <c r="A100" s="21" t="s">
        <v>227</v>
      </c>
      <c r="B100" s="12"/>
      <c r="C100" s="12"/>
      <c r="D100" s="12"/>
      <c r="E100" s="12"/>
      <c r="F100" s="12"/>
      <c r="G100" s="12"/>
    </row>
    <row r="101" spans="1:7">
      <c r="A101" s="13" t="s">
        <v>183</v>
      </c>
      <c r="B101" s="20">
        <v>121.93</v>
      </c>
      <c r="C101" s="20">
        <v>65.599999999999994</v>
      </c>
      <c r="D101" s="20">
        <v>91.12</v>
      </c>
      <c r="E101" s="20">
        <v>120.78</v>
      </c>
      <c r="F101" s="20">
        <v>131.03</v>
      </c>
      <c r="G101" s="20">
        <v>201.05</v>
      </c>
    </row>
    <row r="102" spans="1:7">
      <c r="A102" s="13" t="s">
        <v>184</v>
      </c>
      <c r="B102" s="14">
        <v>3.26</v>
      </c>
      <c r="C102" s="14">
        <v>4.5</v>
      </c>
      <c r="D102" s="14">
        <v>6.94</v>
      </c>
      <c r="E102" s="14">
        <v>6.73</v>
      </c>
      <c r="F102" s="14">
        <v>9.2100000000000009</v>
      </c>
      <c r="G102" s="14">
        <v>8.99</v>
      </c>
    </row>
    <row r="103" spans="1:7">
      <c r="A103" s="13" t="s">
        <v>185</v>
      </c>
      <c r="B103" s="14">
        <v>2.68</v>
      </c>
      <c r="C103" s="14">
        <v>6.86</v>
      </c>
      <c r="D103" s="14">
        <v>7.62</v>
      </c>
      <c r="E103" s="14">
        <v>5.58</v>
      </c>
      <c r="F103" s="14">
        <v>7.03</v>
      </c>
      <c r="G103" s="14">
        <v>4.47</v>
      </c>
    </row>
    <row r="104" spans="1:7">
      <c r="A104" s="21" t="s">
        <v>228</v>
      </c>
      <c r="B104" s="12"/>
      <c r="C104" s="12"/>
      <c r="D104" s="12"/>
      <c r="E104" s="12"/>
      <c r="F104" s="12"/>
      <c r="G104" s="12"/>
    </row>
    <row r="105" spans="1:7">
      <c r="A105" s="13" t="s">
        <v>183</v>
      </c>
      <c r="B105" s="20">
        <v>42.71</v>
      </c>
      <c r="C105" s="20">
        <v>32.299999999999997</v>
      </c>
      <c r="D105" s="20">
        <v>38.33</v>
      </c>
      <c r="E105" s="20">
        <v>41.62</v>
      </c>
      <c r="F105" s="20">
        <v>47.36</v>
      </c>
      <c r="G105" s="20">
        <v>53.94</v>
      </c>
    </row>
    <row r="106" spans="1:7">
      <c r="A106" s="13" t="s">
        <v>184</v>
      </c>
      <c r="B106" s="14">
        <v>0.83</v>
      </c>
      <c r="C106" s="14">
        <v>1.72</v>
      </c>
      <c r="D106" s="14">
        <v>1.53</v>
      </c>
      <c r="E106" s="14">
        <v>2.06</v>
      </c>
      <c r="F106" s="14">
        <v>2.81</v>
      </c>
      <c r="G106" s="14">
        <v>1.77</v>
      </c>
    </row>
    <row r="107" spans="1:7">
      <c r="A107" s="13" t="s">
        <v>185</v>
      </c>
      <c r="B107" s="14">
        <v>1.94</v>
      </c>
      <c r="C107" s="14">
        <v>5.33</v>
      </c>
      <c r="D107" s="14">
        <v>3.99</v>
      </c>
      <c r="E107" s="14">
        <v>4.95</v>
      </c>
      <c r="F107" s="14">
        <v>5.94</v>
      </c>
      <c r="G107" s="14">
        <v>3.29</v>
      </c>
    </row>
    <row r="108" spans="1:7">
      <c r="A108" s="18" t="s">
        <v>229</v>
      </c>
      <c r="B108" s="12"/>
      <c r="C108" s="12"/>
      <c r="D108" s="12"/>
      <c r="E108" s="12"/>
      <c r="F108" s="12"/>
      <c r="G108" s="12"/>
    </row>
    <row r="109" spans="1:7">
      <c r="A109" s="13" t="s">
        <v>183</v>
      </c>
      <c r="B109" s="20">
        <v>387.39</v>
      </c>
      <c r="C109" s="20">
        <v>218.81</v>
      </c>
      <c r="D109" s="20">
        <v>301.23</v>
      </c>
      <c r="E109" s="20">
        <v>373.03</v>
      </c>
      <c r="F109" s="20">
        <v>455.7</v>
      </c>
      <c r="G109" s="20">
        <v>587.97</v>
      </c>
    </row>
    <row r="110" spans="1:7">
      <c r="A110" s="13" t="s">
        <v>184</v>
      </c>
      <c r="B110" s="14">
        <v>6.35</v>
      </c>
      <c r="C110" s="14">
        <v>8.4</v>
      </c>
      <c r="D110" s="14">
        <v>8.8800000000000008</v>
      </c>
      <c r="E110" s="14">
        <v>12.19</v>
      </c>
      <c r="F110" s="14">
        <v>15.56</v>
      </c>
      <c r="G110" s="14">
        <v>12</v>
      </c>
    </row>
    <row r="111" spans="1:7">
      <c r="A111" s="13" t="s">
        <v>185</v>
      </c>
      <c r="B111" s="14">
        <v>1.64</v>
      </c>
      <c r="C111" s="14">
        <v>3.84</v>
      </c>
      <c r="D111" s="14">
        <v>2.95</v>
      </c>
      <c r="E111" s="14">
        <v>3.27</v>
      </c>
      <c r="F111" s="14">
        <v>3.42</v>
      </c>
      <c r="G111" s="14">
        <v>2.04</v>
      </c>
    </row>
    <row r="112" spans="1:7">
      <c r="A112" s="21" t="s">
        <v>230</v>
      </c>
      <c r="B112" s="12"/>
      <c r="C112" s="12"/>
      <c r="D112" s="12"/>
      <c r="E112" s="12"/>
      <c r="F112" s="12"/>
      <c r="G112" s="12"/>
    </row>
    <row r="113" spans="1:7">
      <c r="A113" s="13" t="s">
        <v>183</v>
      </c>
      <c r="B113" s="20">
        <v>153.68</v>
      </c>
      <c r="C113" s="20">
        <v>97.04</v>
      </c>
      <c r="D113" s="20">
        <v>132.13</v>
      </c>
      <c r="E113" s="20">
        <v>150.16999999999999</v>
      </c>
      <c r="F113" s="20">
        <v>175.06</v>
      </c>
      <c r="G113" s="20">
        <v>213.94</v>
      </c>
    </row>
    <row r="114" spans="1:7">
      <c r="A114" s="13" t="s">
        <v>184</v>
      </c>
      <c r="B114" s="14">
        <v>2.83</v>
      </c>
      <c r="C114" s="14">
        <v>3.68</v>
      </c>
      <c r="D114" s="14">
        <v>4.6100000000000003</v>
      </c>
      <c r="E114" s="14">
        <v>6.27</v>
      </c>
      <c r="F114" s="14">
        <v>6.45</v>
      </c>
      <c r="G114" s="14">
        <v>4.62</v>
      </c>
    </row>
    <row r="115" spans="1:7">
      <c r="A115" s="13" t="s">
        <v>185</v>
      </c>
      <c r="B115" s="14">
        <v>1.84</v>
      </c>
      <c r="C115" s="14">
        <v>3.8</v>
      </c>
      <c r="D115" s="14">
        <v>3.49</v>
      </c>
      <c r="E115" s="14">
        <v>4.18</v>
      </c>
      <c r="F115" s="14">
        <v>3.68</v>
      </c>
      <c r="G115" s="14">
        <v>2.16</v>
      </c>
    </row>
    <row r="116" spans="1:7">
      <c r="A116" s="21" t="s">
        <v>231</v>
      </c>
      <c r="B116" s="12"/>
      <c r="C116" s="12"/>
      <c r="D116" s="12"/>
      <c r="E116" s="12"/>
      <c r="F116" s="12"/>
      <c r="G116" s="12"/>
    </row>
    <row r="117" spans="1:7">
      <c r="A117" s="13" t="s">
        <v>183</v>
      </c>
      <c r="B117" s="20">
        <v>233.71</v>
      </c>
      <c r="C117" s="20">
        <v>121.76</v>
      </c>
      <c r="D117" s="20">
        <v>169.1</v>
      </c>
      <c r="E117" s="20">
        <v>222.86</v>
      </c>
      <c r="F117" s="20">
        <v>280.64999999999998</v>
      </c>
      <c r="G117" s="20">
        <v>374.03</v>
      </c>
    </row>
    <row r="118" spans="1:7">
      <c r="A118" s="13" t="s">
        <v>184</v>
      </c>
      <c r="B118" s="14">
        <v>4.32</v>
      </c>
      <c r="C118" s="14">
        <v>6.22</v>
      </c>
      <c r="D118" s="14">
        <v>5.92</v>
      </c>
      <c r="E118" s="14">
        <v>8.42</v>
      </c>
      <c r="F118" s="14">
        <v>10.54</v>
      </c>
      <c r="G118" s="14">
        <v>10.3</v>
      </c>
    </row>
    <row r="119" spans="1:7">
      <c r="A119" s="13" t="s">
        <v>185</v>
      </c>
      <c r="B119" s="14">
        <v>1.85</v>
      </c>
      <c r="C119" s="14">
        <v>5.1100000000000003</v>
      </c>
      <c r="D119" s="14">
        <v>3.5</v>
      </c>
      <c r="E119" s="14">
        <v>3.78</v>
      </c>
      <c r="F119" s="14">
        <v>3.75</v>
      </c>
      <c r="G119" s="14">
        <v>2.75</v>
      </c>
    </row>
    <row r="120" spans="1:7">
      <c r="A120" s="18" t="s">
        <v>232</v>
      </c>
      <c r="B120" s="12"/>
      <c r="C120" s="12"/>
      <c r="D120" s="12"/>
      <c r="E120" s="12"/>
      <c r="F120" s="12"/>
      <c r="G120" s="12"/>
    </row>
    <row r="121" spans="1:7">
      <c r="A121" s="13" t="s">
        <v>183</v>
      </c>
      <c r="B121" s="20">
        <v>599.87</v>
      </c>
      <c r="C121" s="20">
        <v>346.32</v>
      </c>
      <c r="D121" s="20">
        <v>476.13</v>
      </c>
      <c r="E121" s="20">
        <v>574.14</v>
      </c>
      <c r="F121" s="20">
        <v>653.97</v>
      </c>
      <c r="G121" s="20">
        <v>948.49</v>
      </c>
    </row>
    <row r="122" spans="1:7">
      <c r="A122" s="13" t="s">
        <v>184</v>
      </c>
      <c r="B122" s="14">
        <v>7.59</v>
      </c>
      <c r="C122" s="14">
        <v>13.37</v>
      </c>
      <c r="D122" s="14">
        <v>17.899999999999999</v>
      </c>
      <c r="E122" s="14">
        <v>18.03</v>
      </c>
      <c r="F122" s="14">
        <v>19.88</v>
      </c>
      <c r="G122" s="14">
        <v>22.15</v>
      </c>
    </row>
    <row r="123" spans="1:7">
      <c r="A123" s="13" t="s">
        <v>185</v>
      </c>
      <c r="B123" s="14">
        <v>1.27</v>
      </c>
      <c r="C123" s="14">
        <v>3.86</v>
      </c>
      <c r="D123" s="14">
        <v>3.76</v>
      </c>
      <c r="E123" s="14">
        <v>3.14</v>
      </c>
      <c r="F123" s="14">
        <v>3.04</v>
      </c>
      <c r="G123" s="14">
        <v>2.34</v>
      </c>
    </row>
    <row r="124" spans="1:7">
      <c r="A124" s="21" t="s">
        <v>233</v>
      </c>
      <c r="B124" s="12"/>
      <c r="C124" s="12"/>
      <c r="D124" s="12"/>
      <c r="E124" s="12"/>
      <c r="F124" s="12"/>
      <c r="G124" s="12"/>
    </row>
    <row r="125" spans="1:7">
      <c r="A125" s="13" t="s">
        <v>183</v>
      </c>
      <c r="B125" s="20">
        <v>201.74</v>
      </c>
      <c r="C125" s="20">
        <v>115.75</v>
      </c>
      <c r="D125" s="20">
        <v>152.19999999999999</v>
      </c>
      <c r="E125" s="20">
        <v>190.11</v>
      </c>
      <c r="F125" s="20">
        <v>212.67</v>
      </c>
      <c r="G125" s="20">
        <v>337.85</v>
      </c>
    </row>
    <row r="126" spans="1:7">
      <c r="A126" s="13" t="s">
        <v>184</v>
      </c>
      <c r="B126" s="14">
        <v>3.27</v>
      </c>
      <c r="C126" s="14">
        <v>5.43</v>
      </c>
      <c r="D126" s="14">
        <v>7.81</v>
      </c>
      <c r="E126" s="14">
        <v>6.63</v>
      </c>
      <c r="F126" s="14">
        <v>7.76</v>
      </c>
      <c r="G126" s="14">
        <v>10.87</v>
      </c>
    </row>
    <row r="127" spans="1:7">
      <c r="A127" s="13" t="s">
        <v>185</v>
      </c>
      <c r="B127" s="14">
        <v>1.62</v>
      </c>
      <c r="C127" s="14">
        <v>4.6900000000000004</v>
      </c>
      <c r="D127" s="14">
        <v>5.13</v>
      </c>
      <c r="E127" s="14">
        <v>3.49</v>
      </c>
      <c r="F127" s="14">
        <v>3.65</v>
      </c>
      <c r="G127" s="14">
        <v>3.22</v>
      </c>
    </row>
    <row r="128" spans="1:7">
      <c r="A128" s="21" t="s">
        <v>234</v>
      </c>
      <c r="B128" s="12"/>
      <c r="C128" s="12"/>
      <c r="D128" s="12"/>
      <c r="E128" s="12"/>
      <c r="F128" s="12"/>
      <c r="G128" s="12"/>
    </row>
    <row r="129" spans="1:7">
      <c r="A129" s="13" t="s">
        <v>183</v>
      </c>
      <c r="B129" s="20">
        <v>190.29</v>
      </c>
      <c r="C129" s="20">
        <v>108.86</v>
      </c>
      <c r="D129" s="20">
        <v>150.38999999999999</v>
      </c>
      <c r="E129" s="20">
        <v>184.62</v>
      </c>
      <c r="F129" s="20">
        <v>201.95</v>
      </c>
      <c r="G129" s="20">
        <v>305.54000000000002</v>
      </c>
    </row>
    <row r="130" spans="1:7">
      <c r="A130" s="13" t="s">
        <v>184</v>
      </c>
      <c r="B130" s="14">
        <v>3.05</v>
      </c>
      <c r="C130" s="14">
        <v>5.12</v>
      </c>
      <c r="D130" s="14">
        <v>7.71</v>
      </c>
      <c r="E130" s="14">
        <v>8.06</v>
      </c>
      <c r="F130" s="14">
        <v>5.8</v>
      </c>
      <c r="G130" s="14">
        <v>10.31</v>
      </c>
    </row>
    <row r="131" spans="1:7">
      <c r="A131" s="13" t="s">
        <v>185</v>
      </c>
      <c r="B131" s="14">
        <v>1.6</v>
      </c>
      <c r="C131" s="14">
        <v>4.7</v>
      </c>
      <c r="D131" s="14">
        <v>5.13</v>
      </c>
      <c r="E131" s="14">
        <v>4.37</v>
      </c>
      <c r="F131" s="14">
        <v>2.87</v>
      </c>
      <c r="G131" s="14">
        <v>3.37</v>
      </c>
    </row>
    <row r="132" spans="1:7">
      <c r="A132" s="21" t="s">
        <v>235</v>
      </c>
      <c r="B132" s="12"/>
      <c r="C132" s="12"/>
      <c r="D132" s="12"/>
      <c r="E132" s="12"/>
      <c r="F132" s="12"/>
      <c r="G132" s="12"/>
    </row>
    <row r="133" spans="1:7">
      <c r="A133" s="13" t="s">
        <v>183</v>
      </c>
      <c r="B133" s="20">
        <v>112.32</v>
      </c>
      <c r="C133" s="20">
        <v>64.92</v>
      </c>
      <c r="D133" s="20">
        <v>93.51</v>
      </c>
      <c r="E133" s="20">
        <v>105.11</v>
      </c>
      <c r="F133" s="20">
        <v>128.41999999999999</v>
      </c>
      <c r="G133" s="20">
        <v>169.57</v>
      </c>
    </row>
    <row r="134" spans="1:7">
      <c r="A134" s="13" t="s">
        <v>184</v>
      </c>
      <c r="B134" s="14">
        <v>2.35</v>
      </c>
      <c r="C134" s="14">
        <v>3.15</v>
      </c>
      <c r="D134" s="14">
        <v>3.53</v>
      </c>
      <c r="E134" s="14">
        <v>5.16</v>
      </c>
      <c r="F134" s="14">
        <v>5.34</v>
      </c>
      <c r="G134" s="14">
        <v>6.95</v>
      </c>
    </row>
    <row r="135" spans="1:7">
      <c r="A135" s="13" t="s">
        <v>185</v>
      </c>
      <c r="B135" s="14">
        <v>2.09</v>
      </c>
      <c r="C135" s="14">
        <v>4.8499999999999996</v>
      </c>
      <c r="D135" s="14">
        <v>3.77</v>
      </c>
      <c r="E135" s="14">
        <v>4.91</v>
      </c>
      <c r="F135" s="14">
        <v>4.16</v>
      </c>
      <c r="G135" s="14">
        <v>4.0999999999999996</v>
      </c>
    </row>
    <row r="136" spans="1:7">
      <c r="A136" s="21" t="s">
        <v>236</v>
      </c>
      <c r="B136" s="12"/>
      <c r="C136" s="12"/>
      <c r="D136" s="12"/>
      <c r="E136" s="12"/>
      <c r="F136" s="12"/>
      <c r="G136" s="12"/>
    </row>
    <row r="137" spans="1:7">
      <c r="A137" s="13" t="s">
        <v>183</v>
      </c>
      <c r="B137" s="20">
        <v>95.52</v>
      </c>
      <c r="C137" s="20">
        <v>56.79</v>
      </c>
      <c r="D137" s="20">
        <v>80.03</v>
      </c>
      <c r="E137" s="20">
        <v>94.31</v>
      </c>
      <c r="F137" s="20">
        <v>110.93</v>
      </c>
      <c r="G137" s="20">
        <v>135.53</v>
      </c>
    </row>
    <row r="138" spans="1:7">
      <c r="A138" s="13" t="s">
        <v>184</v>
      </c>
      <c r="B138" s="14">
        <v>1.66</v>
      </c>
      <c r="C138" s="14">
        <v>3.45</v>
      </c>
      <c r="D138" s="14">
        <v>3.67</v>
      </c>
      <c r="E138" s="14">
        <v>4.2</v>
      </c>
      <c r="F138" s="14">
        <v>5.09</v>
      </c>
      <c r="G138" s="14">
        <v>4.5599999999999996</v>
      </c>
    </row>
    <row r="139" spans="1:7">
      <c r="A139" s="13" t="s">
        <v>185</v>
      </c>
      <c r="B139" s="14">
        <v>1.74</v>
      </c>
      <c r="C139" s="14">
        <v>6.07</v>
      </c>
      <c r="D139" s="14">
        <v>4.58</v>
      </c>
      <c r="E139" s="14">
        <v>4.45</v>
      </c>
      <c r="F139" s="14">
        <v>4.59</v>
      </c>
      <c r="G139" s="14">
        <v>3.37</v>
      </c>
    </row>
    <row r="140" spans="1:7">
      <c r="A140" s="18" t="s">
        <v>237</v>
      </c>
      <c r="B140" s="12"/>
      <c r="C140" s="12"/>
      <c r="D140" s="12"/>
      <c r="E140" s="12"/>
      <c r="F140" s="12"/>
      <c r="G140" s="12"/>
    </row>
    <row r="141" spans="1:7">
      <c r="A141" s="13" t="s">
        <v>183</v>
      </c>
      <c r="B141" s="20">
        <v>1241.33</v>
      </c>
      <c r="C141" s="20">
        <v>701.1</v>
      </c>
      <c r="D141" s="20">
        <v>954.15</v>
      </c>
      <c r="E141" s="20">
        <v>1174.55</v>
      </c>
      <c r="F141" s="20">
        <v>1463.02</v>
      </c>
      <c r="G141" s="20">
        <v>1913.1</v>
      </c>
    </row>
    <row r="142" spans="1:7">
      <c r="A142" s="13" t="s">
        <v>184</v>
      </c>
      <c r="B142" s="14">
        <v>20.02</v>
      </c>
      <c r="C142" s="14">
        <v>24.9</v>
      </c>
      <c r="D142" s="14">
        <v>37.54</v>
      </c>
      <c r="E142" s="14">
        <v>33.630000000000003</v>
      </c>
      <c r="F142" s="14">
        <v>51.05</v>
      </c>
      <c r="G142" s="14">
        <v>44.1</v>
      </c>
    </row>
    <row r="143" spans="1:7">
      <c r="A143" s="13" t="s">
        <v>185</v>
      </c>
      <c r="B143" s="14">
        <v>1.61</v>
      </c>
      <c r="C143" s="14">
        <v>3.55</v>
      </c>
      <c r="D143" s="14">
        <v>3.93</v>
      </c>
      <c r="E143" s="14">
        <v>2.86</v>
      </c>
      <c r="F143" s="14">
        <v>3.49</v>
      </c>
      <c r="G143" s="14">
        <v>2.31</v>
      </c>
    </row>
    <row r="144" spans="1:7">
      <c r="A144" s="21" t="s">
        <v>238</v>
      </c>
      <c r="B144" s="12"/>
      <c r="C144" s="12"/>
      <c r="D144" s="12"/>
      <c r="E144" s="12"/>
      <c r="F144" s="12"/>
      <c r="G144" s="12"/>
    </row>
    <row r="145" spans="1:7">
      <c r="A145" s="13" t="s">
        <v>183</v>
      </c>
      <c r="B145" s="20">
        <v>124.49</v>
      </c>
      <c r="C145" s="20">
        <v>69.42</v>
      </c>
      <c r="D145" s="20">
        <v>92.58</v>
      </c>
      <c r="E145" s="20">
        <v>117.55</v>
      </c>
      <c r="F145" s="20">
        <v>149.22</v>
      </c>
      <c r="G145" s="20">
        <v>193.62</v>
      </c>
    </row>
    <row r="146" spans="1:7">
      <c r="A146" s="13" t="s">
        <v>184</v>
      </c>
      <c r="B146" s="14">
        <v>3.51</v>
      </c>
      <c r="C146" s="14">
        <v>3.98</v>
      </c>
      <c r="D146" s="14">
        <v>5.78</v>
      </c>
      <c r="E146" s="14">
        <v>5.3</v>
      </c>
      <c r="F146" s="14">
        <v>8.14</v>
      </c>
      <c r="G146" s="14">
        <v>11.18</v>
      </c>
    </row>
    <row r="147" spans="1:7">
      <c r="A147" s="13" t="s">
        <v>185</v>
      </c>
      <c r="B147" s="14">
        <v>2.82</v>
      </c>
      <c r="C147" s="14">
        <v>5.74</v>
      </c>
      <c r="D147" s="14">
        <v>6.24</v>
      </c>
      <c r="E147" s="14">
        <v>4.51</v>
      </c>
      <c r="F147" s="14">
        <v>5.45</v>
      </c>
      <c r="G147" s="14">
        <v>5.78</v>
      </c>
    </row>
    <row r="148" spans="1:7">
      <c r="A148" s="21" t="s">
        <v>239</v>
      </c>
      <c r="B148" s="12"/>
      <c r="C148" s="12"/>
      <c r="D148" s="12"/>
      <c r="E148" s="12"/>
      <c r="F148" s="12"/>
      <c r="G148" s="12"/>
    </row>
    <row r="149" spans="1:7">
      <c r="A149" s="13" t="s">
        <v>183</v>
      </c>
      <c r="B149" s="20">
        <v>91.26</v>
      </c>
      <c r="C149" s="20">
        <v>58.08</v>
      </c>
      <c r="D149" s="20">
        <v>81.260000000000005</v>
      </c>
      <c r="E149" s="20">
        <v>86.72</v>
      </c>
      <c r="F149" s="20">
        <v>99.63</v>
      </c>
      <c r="G149" s="20">
        <v>130.55000000000001</v>
      </c>
    </row>
    <row r="150" spans="1:7">
      <c r="A150" s="13" t="s">
        <v>184</v>
      </c>
      <c r="B150" s="14">
        <v>2.36</v>
      </c>
      <c r="C150" s="14">
        <v>4.1399999999999997</v>
      </c>
      <c r="D150" s="14">
        <v>3.75</v>
      </c>
      <c r="E150" s="14">
        <v>4.04</v>
      </c>
      <c r="F150" s="14">
        <v>5.01</v>
      </c>
      <c r="G150" s="14">
        <v>5.62</v>
      </c>
    </row>
    <row r="151" spans="1:7">
      <c r="A151" s="13" t="s">
        <v>185</v>
      </c>
      <c r="B151" s="14">
        <v>2.59</v>
      </c>
      <c r="C151" s="14">
        <v>7.12</v>
      </c>
      <c r="D151" s="14">
        <v>4.62</v>
      </c>
      <c r="E151" s="14">
        <v>4.6500000000000004</v>
      </c>
      <c r="F151" s="14">
        <v>5.03</v>
      </c>
      <c r="G151" s="14">
        <v>4.3</v>
      </c>
    </row>
    <row r="152" spans="1:7">
      <c r="A152" s="21" t="s">
        <v>240</v>
      </c>
      <c r="B152" s="12"/>
      <c r="C152" s="12"/>
      <c r="D152" s="12"/>
      <c r="E152" s="12"/>
      <c r="F152" s="12"/>
      <c r="G152" s="12"/>
    </row>
    <row r="153" spans="1:7">
      <c r="A153" s="13" t="s">
        <v>183</v>
      </c>
      <c r="B153" s="20">
        <v>649.5</v>
      </c>
      <c r="C153" s="20">
        <v>360.44</v>
      </c>
      <c r="D153" s="20">
        <v>488.12</v>
      </c>
      <c r="E153" s="20">
        <v>618.07000000000005</v>
      </c>
      <c r="F153" s="20">
        <v>777.11</v>
      </c>
      <c r="G153" s="20">
        <v>1003.42</v>
      </c>
    </row>
    <row r="154" spans="1:7">
      <c r="A154" s="13" t="s">
        <v>184</v>
      </c>
      <c r="B154" s="14">
        <v>12.39</v>
      </c>
      <c r="C154" s="14">
        <v>17.350000000000001</v>
      </c>
      <c r="D154" s="14">
        <v>24.96</v>
      </c>
      <c r="E154" s="14">
        <v>21.61</v>
      </c>
      <c r="F154" s="14">
        <v>29.73</v>
      </c>
      <c r="G154" s="14">
        <v>29.45</v>
      </c>
    </row>
    <row r="155" spans="1:7">
      <c r="A155" s="13" t="s">
        <v>185</v>
      </c>
      <c r="B155" s="14">
        <v>1.91</v>
      </c>
      <c r="C155" s="14">
        <v>4.8099999999999996</v>
      </c>
      <c r="D155" s="14">
        <v>5.1100000000000003</v>
      </c>
      <c r="E155" s="14">
        <v>3.5</v>
      </c>
      <c r="F155" s="14">
        <v>3.83</v>
      </c>
      <c r="G155" s="14">
        <v>2.93</v>
      </c>
    </row>
    <row r="156" spans="1:7">
      <c r="A156" s="21" t="s">
        <v>241</v>
      </c>
      <c r="B156" s="12"/>
      <c r="C156" s="12"/>
      <c r="D156" s="12"/>
      <c r="E156" s="12"/>
      <c r="F156" s="12"/>
      <c r="G156" s="12"/>
    </row>
    <row r="157" spans="1:7">
      <c r="A157" s="13" t="s">
        <v>183</v>
      </c>
      <c r="B157" s="20">
        <v>333.09</v>
      </c>
      <c r="C157" s="20">
        <v>201.02</v>
      </c>
      <c r="D157" s="20">
        <v>272.95999999999998</v>
      </c>
      <c r="E157" s="20">
        <v>318.95999999999998</v>
      </c>
      <c r="F157" s="20">
        <v>386.22</v>
      </c>
      <c r="G157" s="20">
        <v>486.14</v>
      </c>
    </row>
    <row r="158" spans="1:7">
      <c r="A158" s="13" t="s">
        <v>184</v>
      </c>
      <c r="B158" s="14">
        <v>5.46</v>
      </c>
      <c r="C158" s="14">
        <v>7.03</v>
      </c>
      <c r="D158" s="14">
        <v>13.15</v>
      </c>
      <c r="E158" s="14">
        <v>11.54</v>
      </c>
      <c r="F158" s="14">
        <v>14.28</v>
      </c>
      <c r="G158" s="14">
        <v>14.13</v>
      </c>
    </row>
    <row r="159" spans="1:7">
      <c r="A159" s="13" t="s">
        <v>185</v>
      </c>
      <c r="B159" s="14">
        <v>1.64</v>
      </c>
      <c r="C159" s="14">
        <v>3.5</v>
      </c>
      <c r="D159" s="14">
        <v>4.82</v>
      </c>
      <c r="E159" s="14">
        <v>3.62</v>
      </c>
      <c r="F159" s="14">
        <v>3.7</v>
      </c>
      <c r="G159" s="14">
        <v>2.91</v>
      </c>
    </row>
    <row r="160" spans="1:7">
      <c r="A160" s="21" t="s">
        <v>242</v>
      </c>
      <c r="B160" s="12"/>
      <c r="C160" s="12"/>
      <c r="D160" s="12"/>
      <c r="E160" s="12"/>
      <c r="F160" s="12"/>
      <c r="G160" s="12"/>
    </row>
    <row r="161" spans="1:7">
      <c r="A161" s="13" t="s">
        <v>183</v>
      </c>
      <c r="B161" s="20">
        <v>43</v>
      </c>
      <c r="C161" s="20">
        <v>12.14</v>
      </c>
      <c r="D161" s="20">
        <v>19.25</v>
      </c>
      <c r="E161" s="20">
        <v>33.270000000000003</v>
      </c>
      <c r="F161" s="20">
        <v>50.84</v>
      </c>
      <c r="G161" s="20">
        <v>99.38</v>
      </c>
    </row>
    <row r="162" spans="1:7">
      <c r="A162" s="13" t="s">
        <v>184</v>
      </c>
      <c r="B162" s="14">
        <v>2.39</v>
      </c>
      <c r="C162" s="14">
        <v>1.88</v>
      </c>
      <c r="D162" s="14">
        <v>1.99</v>
      </c>
      <c r="E162" s="14">
        <v>3.59</v>
      </c>
      <c r="F162" s="14">
        <v>4.42</v>
      </c>
      <c r="G162" s="14">
        <v>8.7200000000000006</v>
      </c>
    </row>
    <row r="163" spans="1:7">
      <c r="A163" s="13" t="s">
        <v>185</v>
      </c>
      <c r="B163" s="14">
        <v>5.56</v>
      </c>
      <c r="C163" s="14">
        <v>15.53</v>
      </c>
      <c r="D163" s="14">
        <v>10.35</v>
      </c>
      <c r="E163" s="14">
        <v>10.8</v>
      </c>
      <c r="F163" s="14">
        <v>8.6999999999999993</v>
      </c>
      <c r="G163" s="14">
        <v>8.7799999999999994</v>
      </c>
    </row>
    <row r="164" spans="1:7">
      <c r="A164" s="16" t="s">
        <v>243</v>
      </c>
      <c r="B164" s="12"/>
      <c r="C164" s="12"/>
      <c r="D164" s="12"/>
      <c r="E164" s="12"/>
      <c r="F164" s="12"/>
      <c r="G164" s="12"/>
    </row>
    <row r="165" spans="1:7">
      <c r="A165" s="13" t="s">
        <v>183</v>
      </c>
      <c r="B165" s="20">
        <v>2668.39</v>
      </c>
      <c r="C165" s="20">
        <v>1030.46</v>
      </c>
      <c r="D165" s="20">
        <v>1518.63</v>
      </c>
      <c r="E165" s="20">
        <v>2348.87</v>
      </c>
      <c r="F165" s="20">
        <v>3262.07</v>
      </c>
      <c r="G165" s="20">
        <v>5178.91</v>
      </c>
    </row>
    <row r="166" spans="1:7">
      <c r="A166" s="13" t="s">
        <v>184</v>
      </c>
      <c r="B166" s="14">
        <v>41.3</v>
      </c>
      <c r="C166" s="14">
        <v>53.11</v>
      </c>
      <c r="D166" s="14">
        <v>60.18</v>
      </c>
      <c r="E166" s="14">
        <v>68.37</v>
      </c>
      <c r="F166" s="14">
        <v>85.31</v>
      </c>
      <c r="G166" s="14">
        <v>107.07</v>
      </c>
    </row>
    <row r="167" spans="1:7">
      <c r="A167" s="13" t="s">
        <v>185</v>
      </c>
      <c r="B167" s="14">
        <v>1.55</v>
      </c>
      <c r="C167" s="14">
        <v>5.15</v>
      </c>
      <c r="D167" s="14">
        <v>3.96</v>
      </c>
      <c r="E167" s="14">
        <v>2.91</v>
      </c>
      <c r="F167" s="14">
        <v>2.62</v>
      </c>
      <c r="G167" s="14">
        <v>2.0699999999999998</v>
      </c>
    </row>
    <row r="168" spans="1:7">
      <c r="A168" s="11" t="s">
        <v>244</v>
      </c>
      <c r="B168" s="12"/>
      <c r="C168" s="12"/>
      <c r="D168" s="12"/>
      <c r="E168" s="12"/>
      <c r="F168" s="12"/>
      <c r="G168" s="12"/>
    </row>
    <row r="169" spans="1:7">
      <c r="A169" s="13" t="s">
        <v>183</v>
      </c>
      <c r="B169" s="20">
        <v>456.59</v>
      </c>
      <c r="C169" s="20">
        <v>175.53</v>
      </c>
      <c r="D169" s="20">
        <v>271.56</v>
      </c>
      <c r="E169" s="20">
        <v>412.51</v>
      </c>
      <c r="F169" s="20">
        <v>506.08</v>
      </c>
      <c r="G169" s="20">
        <v>916.82</v>
      </c>
    </row>
    <row r="170" spans="1:7">
      <c r="A170" s="13" t="s">
        <v>184</v>
      </c>
      <c r="B170" s="14">
        <v>18.04</v>
      </c>
      <c r="C170" s="14">
        <v>24.68</v>
      </c>
      <c r="D170" s="14">
        <v>23.83</v>
      </c>
      <c r="E170" s="14">
        <v>23.03</v>
      </c>
      <c r="F170" s="14">
        <v>29.35</v>
      </c>
      <c r="G170" s="14">
        <v>55.98</v>
      </c>
    </row>
    <row r="171" spans="1:7">
      <c r="A171" s="13" t="s">
        <v>185</v>
      </c>
      <c r="B171" s="14">
        <v>3.95</v>
      </c>
      <c r="C171" s="14">
        <v>14.06</v>
      </c>
      <c r="D171" s="14">
        <v>8.77</v>
      </c>
      <c r="E171" s="14">
        <v>5.58</v>
      </c>
      <c r="F171" s="14">
        <v>5.8</v>
      </c>
      <c r="G171" s="14">
        <v>6.11</v>
      </c>
    </row>
    <row r="172" spans="1:7">
      <c r="A172" s="11" t="s">
        <v>245</v>
      </c>
      <c r="B172" s="12"/>
      <c r="C172" s="12"/>
      <c r="D172" s="12"/>
      <c r="E172" s="12"/>
      <c r="F172" s="12"/>
      <c r="G172" s="12"/>
    </row>
    <row r="173" spans="1:7">
      <c r="A173" s="13" t="s">
        <v>183</v>
      </c>
      <c r="B173" s="20">
        <v>16919.990000000002</v>
      </c>
      <c r="C173" s="20">
        <v>8284.57</v>
      </c>
      <c r="D173" s="20">
        <v>11389.85</v>
      </c>
      <c r="E173" s="20">
        <v>14388.13</v>
      </c>
      <c r="F173" s="20">
        <v>19017.419999999998</v>
      </c>
      <c r="G173" s="20">
        <v>31492.21</v>
      </c>
    </row>
    <row r="174" spans="1:7">
      <c r="A174" s="13" t="s">
        <v>184</v>
      </c>
      <c r="B174" s="14">
        <v>240.32</v>
      </c>
      <c r="C174" s="14">
        <v>172.84</v>
      </c>
      <c r="D174" s="14">
        <v>205.83</v>
      </c>
      <c r="E174" s="14">
        <v>228.37</v>
      </c>
      <c r="F174" s="14">
        <v>245.65</v>
      </c>
      <c r="G174" s="14">
        <v>605.91999999999996</v>
      </c>
    </row>
    <row r="175" spans="1:7">
      <c r="A175" s="13" t="s">
        <v>185</v>
      </c>
      <c r="B175" s="14">
        <v>1.42</v>
      </c>
      <c r="C175" s="14">
        <v>2.09</v>
      </c>
      <c r="D175" s="14">
        <v>1.81</v>
      </c>
      <c r="E175" s="14">
        <v>1.59</v>
      </c>
      <c r="F175" s="14">
        <v>1.29</v>
      </c>
      <c r="G175" s="14">
        <v>1.92</v>
      </c>
    </row>
    <row r="176" spans="1:7">
      <c r="A176" s="16" t="s">
        <v>246</v>
      </c>
      <c r="B176" s="12"/>
      <c r="C176" s="12"/>
      <c r="D176" s="12"/>
      <c r="E176" s="12"/>
      <c r="F176" s="12"/>
      <c r="G176" s="12"/>
    </row>
    <row r="177" spans="1:7">
      <c r="A177" s="13" t="s">
        <v>183</v>
      </c>
      <c r="B177" s="20">
        <v>10022.69</v>
      </c>
      <c r="C177" s="20">
        <v>4947.8599999999997</v>
      </c>
      <c r="D177" s="20">
        <v>6706.57</v>
      </c>
      <c r="E177" s="20">
        <v>8445.7199999999993</v>
      </c>
      <c r="F177" s="20">
        <v>11172.37</v>
      </c>
      <c r="G177" s="20">
        <v>18823.21</v>
      </c>
    </row>
    <row r="178" spans="1:7">
      <c r="A178" s="13" t="s">
        <v>184</v>
      </c>
      <c r="B178" s="14">
        <v>162.07</v>
      </c>
      <c r="C178" s="14">
        <v>138.53</v>
      </c>
      <c r="D178" s="14">
        <v>154.58000000000001</v>
      </c>
      <c r="E178" s="14">
        <v>194.47</v>
      </c>
      <c r="F178" s="14">
        <v>150.02000000000001</v>
      </c>
      <c r="G178" s="14">
        <v>348.8</v>
      </c>
    </row>
    <row r="179" spans="1:7">
      <c r="A179" s="13" t="s">
        <v>185</v>
      </c>
      <c r="B179" s="14">
        <v>1.62</v>
      </c>
      <c r="C179" s="14">
        <v>2.8</v>
      </c>
      <c r="D179" s="14">
        <v>2.2999999999999998</v>
      </c>
      <c r="E179" s="14">
        <v>2.2999999999999998</v>
      </c>
      <c r="F179" s="14">
        <v>1.34</v>
      </c>
      <c r="G179" s="14">
        <v>1.85</v>
      </c>
    </row>
    <row r="180" spans="1:7">
      <c r="A180" s="18" t="s">
        <v>247</v>
      </c>
      <c r="B180" s="12"/>
      <c r="C180" s="12"/>
      <c r="D180" s="12"/>
      <c r="E180" s="12"/>
      <c r="F180" s="12"/>
      <c r="G180" s="12"/>
    </row>
    <row r="181" spans="1:7">
      <c r="A181" s="13" t="s">
        <v>183</v>
      </c>
      <c r="B181" s="20">
        <v>6730.18</v>
      </c>
      <c r="C181" s="20">
        <v>1716.18</v>
      </c>
      <c r="D181" s="20">
        <v>3173.78</v>
      </c>
      <c r="E181" s="20">
        <v>4973.1899999999996</v>
      </c>
      <c r="F181" s="20">
        <v>8375.7199999999993</v>
      </c>
      <c r="G181" s="20">
        <v>15394.83</v>
      </c>
    </row>
    <row r="182" spans="1:7">
      <c r="A182" s="13" t="s">
        <v>184</v>
      </c>
      <c r="B182" s="14">
        <v>137.66999999999999</v>
      </c>
      <c r="C182" s="14">
        <v>80.349999999999994</v>
      </c>
      <c r="D182" s="14">
        <v>102.78</v>
      </c>
      <c r="E182" s="14">
        <v>138.22</v>
      </c>
      <c r="F182" s="14">
        <v>188.11</v>
      </c>
      <c r="G182" s="14">
        <v>327.41000000000003</v>
      </c>
    </row>
    <row r="183" spans="1:7">
      <c r="A183" s="13" t="s">
        <v>185</v>
      </c>
      <c r="B183" s="14">
        <v>2.0499999999999998</v>
      </c>
      <c r="C183" s="14">
        <v>4.68</v>
      </c>
      <c r="D183" s="14">
        <v>3.24</v>
      </c>
      <c r="E183" s="14">
        <v>2.78</v>
      </c>
      <c r="F183" s="14">
        <v>2.25</v>
      </c>
      <c r="G183" s="14">
        <v>2.13</v>
      </c>
    </row>
    <row r="184" spans="1:7">
      <c r="A184" s="21" t="s">
        <v>248</v>
      </c>
      <c r="B184" s="12"/>
      <c r="C184" s="12"/>
      <c r="D184" s="12"/>
      <c r="E184" s="12"/>
      <c r="F184" s="12"/>
      <c r="G184" s="12"/>
    </row>
    <row r="185" spans="1:7">
      <c r="A185" s="13" t="s">
        <v>183</v>
      </c>
      <c r="B185" s="20">
        <v>3890.03</v>
      </c>
      <c r="C185" s="20">
        <v>675.95</v>
      </c>
      <c r="D185" s="20">
        <v>1462.01</v>
      </c>
      <c r="E185" s="20">
        <v>2805.05</v>
      </c>
      <c r="F185" s="20">
        <v>5118.95</v>
      </c>
      <c r="G185" s="20">
        <v>9377.36</v>
      </c>
    </row>
    <row r="186" spans="1:7">
      <c r="A186" s="13" t="s">
        <v>184</v>
      </c>
      <c r="B186" s="14">
        <v>98.94</v>
      </c>
      <c r="C186" s="14">
        <v>46.33</v>
      </c>
      <c r="D186" s="14">
        <v>62.76</v>
      </c>
      <c r="E186" s="14">
        <v>107.6</v>
      </c>
      <c r="F186" s="14">
        <v>154.78</v>
      </c>
      <c r="G186" s="14">
        <v>224.91</v>
      </c>
    </row>
    <row r="187" spans="1:7">
      <c r="A187" s="13" t="s">
        <v>185</v>
      </c>
      <c r="B187" s="14">
        <v>2.54</v>
      </c>
      <c r="C187" s="14">
        <v>6.85</v>
      </c>
      <c r="D187" s="14">
        <v>4.29</v>
      </c>
      <c r="E187" s="14">
        <v>3.84</v>
      </c>
      <c r="F187" s="14">
        <v>3.02</v>
      </c>
      <c r="G187" s="14">
        <v>2.4</v>
      </c>
    </row>
    <row r="188" spans="1:7">
      <c r="A188" s="21" t="s">
        <v>249</v>
      </c>
      <c r="B188" s="12"/>
      <c r="C188" s="12"/>
      <c r="D188" s="12"/>
      <c r="E188" s="12"/>
      <c r="F188" s="12"/>
      <c r="G188" s="12"/>
    </row>
    <row r="189" spans="1:7">
      <c r="A189" s="13" t="s">
        <v>183</v>
      </c>
      <c r="B189" s="20">
        <v>1708.86</v>
      </c>
      <c r="C189" s="20">
        <v>600.36</v>
      </c>
      <c r="D189" s="20">
        <v>933.26</v>
      </c>
      <c r="E189" s="20">
        <v>1255.3399999999999</v>
      </c>
      <c r="F189" s="20">
        <v>1936.25</v>
      </c>
      <c r="G189" s="20">
        <v>3814.94</v>
      </c>
    </row>
    <row r="190" spans="1:7">
      <c r="A190" s="13" t="s">
        <v>184</v>
      </c>
      <c r="B190" s="14">
        <v>31.93</v>
      </c>
      <c r="C190" s="14">
        <v>23.35</v>
      </c>
      <c r="D190" s="14">
        <v>26.99</v>
      </c>
      <c r="E190" s="14">
        <v>27.83</v>
      </c>
      <c r="F190" s="14">
        <v>46.83</v>
      </c>
      <c r="G190" s="14">
        <v>84.32</v>
      </c>
    </row>
    <row r="191" spans="1:7">
      <c r="A191" s="13" t="s">
        <v>185</v>
      </c>
      <c r="B191" s="14">
        <v>1.87</v>
      </c>
      <c r="C191" s="14">
        <v>3.89</v>
      </c>
      <c r="D191" s="14">
        <v>2.89</v>
      </c>
      <c r="E191" s="14">
        <v>2.2200000000000002</v>
      </c>
      <c r="F191" s="14">
        <v>2.42</v>
      </c>
      <c r="G191" s="14">
        <v>2.21</v>
      </c>
    </row>
    <row r="192" spans="1:7">
      <c r="A192" s="21" t="s">
        <v>250</v>
      </c>
      <c r="B192" s="12"/>
      <c r="C192" s="12"/>
      <c r="D192" s="12"/>
      <c r="E192" s="12"/>
      <c r="F192" s="12"/>
      <c r="G192" s="12"/>
    </row>
    <row r="193" spans="1:7">
      <c r="A193" s="13" t="s">
        <v>183</v>
      </c>
      <c r="B193" s="20">
        <v>1131.29</v>
      </c>
      <c r="C193" s="20">
        <v>439.88</v>
      </c>
      <c r="D193" s="20">
        <v>778.51</v>
      </c>
      <c r="E193" s="20">
        <v>912.8</v>
      </c>
      <c r="F193" s="20">
        <v>1320.52</v>
      </c>
      <c r="G193" s="20">
        <v>2202.5300000000002</v>
      </c>
    </row>
    <row r="194" spans="1:7">
      <c r="A194" s="13" t="s">
        <v>184</v>
      </c>
      <c r="B194" s="14">
        <v>39.29</v>
      </c>
      <c r="C194" s="14">
        <v>41.42</v>
      </c>
      <c r="D194" s="14">
        <v>75.53</v>
      </c>
      <c r="E194" s="14">
        <v>44.32</v>
      </c>
      <c r="F194" s="14">
        <v>73.52</v>
      </c>
      <c r="G194" s="14">
        <v>113.44</v>
      </c>
    </row>
    <row r="195" spans="1:7">
      <c r="A195" s="13" t="s">
        <v>185</v>
      </c>
      <c r="B195" s="14">
        <v>3.47</v>
      </c>
      <c r="C195" s="14">
        <v>9.42</v>
      </c>
      <c r="D195" s="14">
        <v>9.6999999999999993</v>
      </c>
      <c r="E195" s="14">
        <v>4.8600000000000003</v>
      </c>
      <c r="F195" s="14">
        <v>5.57</v>
      </c>
      <c r="G195" s="14">
        <v>5.15</v>
      </c>
    </row>
    <row r="196" spans="1:7">
      <c r="A196" s="18" t="s">
        <v>251</v>
      </c>
      <c r="B196" s="12"/>
      <c r="C196" s="12"/>
      <c r="D196" s="12"/>
      <c r="E196" s="12"/>
      <c r="F196" s="12"/>
      <c r="G196" s="12"/>
    </row>
    <row r="197" spans="1:7">
      <c r="A197" s="13" t="s">
        <v>183</v>
      </c>
      <c r="B197" s="20">
        <v>2601.86</v>
      </c>
      <c r="C197" s="20">
        <v>3124.43</v>
      </c>
      <c r="D197" s="20">
        <v>3343.03</v>
      </c>
      <c r="E197" s="20">
        <v>3077.9</v>
      </c>
      <c r="F197" s="20">
        <v>2173.4499999999998</v>
      </c>
      <c r="G197" s="20">
        <v>1292.74</v>
      </c>
    </row>
    <row r="198" spans="1:7">
      <c r="A198" s="13" t="s">
        <v>184</v>
      </c>
      <c r="B198" s="14">
        <v>44.93</v>
      </c>
      <c r="C198" s="14">
        <v>108.12</v>
      </c>
      <c r="D198" s="14">
        <v>108.58</v>
      </c>
      <c r="E198" s="14">
        <v>91.68</v>
      </c>
      <c r="F198" s="14">
        <v>104.69</v>
      </c>
      <c r="G198" s="14">
        <v>88.42</v>
      </c>
    </row>
    <row r="199" spans="1:7">
      <c r="A199" s="13" t="s">
        <v>185</v>
      </c>
      <c r="B199" s="14">
        <v>1.73</v>
      </c>
      <c r="C199" s="14">
        <v>3.46</v>
      </c>
      <c r="D199" s="14">
        <v>3.25</v>
      </c>
      <c r="E199" s="14">
        <v>2.98</v>
      </c>
      <c r="F199" s="14">
        <v>4.82</v>
      </c>
      <c r="G199" s="14">
        <v>6.84</v>
      </c>
    </row>
    <row r="200" spans="1:7">
      <c r="A200" s="18" t="s">
        <v>252</v>
      </c>
      <c r="B200" s="12"/>
      <c r="C200" s="12"/>
      <c r="D200" s="12"/>
      <c r="E200" s="12"/>
      <c r="F200" s="12"/>
      <c r="G200" s="12"/>
    </row>
    <row r="201" spans="1:7">
      <c r="A201" s="13" t="s">
        <v>183</v>
      </c>
      <c r="B201" s="20">
        <v>690.65</v>
      </c>
      <c r="C201" s="20">
        <v>107.26</v>
      </c>
      <c r="D201" s="20">
        <v>189.76</v>
      </c>
      <c r="E201" s="20">
        <v>394.63</v>
      </c>
      <c r="F201" s="20">
        <v>623.20000000000005</v>
      </c>
      <c r="G201" s="20">
        <v>2135.65</v>
      </c>
    </row>
    <row r="202" spans="1:7">
      <c r="A202" s="13" t="s">
        <v>184</v>
      </c>
      <c r="B202" s="14">
        <v>28.8</v>
      </c>
      <c r="C202" s="14">
        <v>13.32</v>
      </c>
      <c r="D202" s="14">
        <v>15.9</v>
      </c>
      <c r="E202" s="14">
        <v>40.42</v>
      </c>
      <c r="F202" s="14">
        <v>44.3</v>
      </c>
      <c r="G202" s="14">
        <v>110.2</v>
      </c>
    </row>
    <row r="203" spans="1:7">
      <c r="A203" s="13" t="s">
        <v>185</v>
      </c>
      <c r="B203" s="14">
        <v>4.17</v>
      </c>
      <c r="C203" s="14">
        <v>12.42</v>
      </c>
      <c r="D203" s="14">
        <v>8.3800000000000008</v>
      </c>
      <c r="E203" s="14">
        <v>10.24</v>
      </c>
      <c r="F203" s="14">
        <v>7.11</v>
      </c>
      <c r="G203" s="14">
        <v>5.16</v>
      </c>
    </row>
    <row r="204" spans="1:7">
      <c r="A204" s="16" t="s">
        <v>253</v>
      </c>
      <c r="B204" s="12"/>
      <c r="C204" s="12"/>
      <c r="D204" s="12"/>
      <c r="E204" s="12"/>
      <c r="F204" s="12"/>
      <c r="G204" s="12"/>
    </row>
    <row r="205" spans="1:7">
      <c r="A205" s="13" t="s">
        <v>183</v>
      </c>
      <c r="B205" s="20">
        <v>3477.21</v>
      </c>
      <c r="C205" s="20">
        <v>2084.66</v>
      </c>
      <c r="D205" s="20">
        <v>2826.68</v>
      </c>
      <c r="E205" s="20">
        <v>3357.99</v>
      </c>
      <c r="F205" s="20">
        <v>4012.98</v>
      </c>
      <c r="G205" s="20">
        <v>5100.13</v>
      </c>
    </row>
    <row r="206" spans="1:7">
      <c r="A206" s="13" t="s">
        <v>184</v>
      </c>
      <c r="B206" s="14">
        <v>34.840000000000003</v>
      </c>
      <c r="C206" s="14">
        <v>48.4</v>
      </c>
      <c r="D206" s="14">
        <v>38.119999999999997</v>
      </c>
      <c r="E206" s="14">
        <v>34.56</v>
      </c>
      <c r="F206" s="14">
        <v>50.81</v>
      </c>
      <c r="G206" s="14">
        <v>55.15</v>
      </c>
    </row>
    <row r="207" spans="1:7">
      <c r="A207" s="13" t="s">
        <v>185</v>
      </c>
      <c r="B207" s="14">
        <v>1</v>
      </c>
      <c r="C207" s="14">
        <v>2.3199999999999998</v>
      </c>
      <c r="D207" s="14">
        <v>1.35</v>
      </c>
      <c r="E207" s="14">
        <v>1.03</v>
      </c>
      <c r="F207" s="14">
        <v>1.27</v>
      </c>
      <c r="G207" s="14">
        <v>1.08</v>
      </c>
    </row>
    <row r="208" spans="1:7">
      <c r="A208" s="18" t="s">
        <v>254</v>
      </c>
      <c r="B208" s="12"/>
      <c r="C208" s="12"/>
      <c r="D208" s="12"/>
      <c r="E208" s="12"/>
      <c r="F208" s="12"/>
      <c r="G208" s="12"/>
    </row>
    <row r="209" spans="1:7">
      <c r="A209" s="13" t="s">
        <v>183</v>
      </c>
      <c r="B209" s="20">
        <v>480.39</v>
      </c>
      <c r="C209" s="20">
        <v>272.95999999999998</v>
      </c>
      <c r="D209" s="20">
        <v>369.05</v>
      </c>
      <c r="E209" s="20">
        <v>427.8</v>
      </c>
      <c r="F209" s="20">
        <v>558.86</v>
      </c>
      <c r="G209" s="20">
        <v>772.67</v>
      </c>
    </row>
    <row r="210" spans="1:7">
      <c r="A210" s="13" t="s">
        <v>184</v>
      </c>
      <c r="B210" s="14">
        <v>17.22</v>
      </c>
      <c r="C210" s="14">
        <v>17.91</v>
      </c>
      <c r="D210" s="14">
        <v>17.59</v>
      </c>
      <c r="E210" s="14">
        <v>16.52</v>
      </c>
      <c r="F210" s="14">
        <v>25.65</v>
      </c>
      <c r="G210" s="14">
        <v>25.89</v>
      </c>
    </row>
    <row r="211" spans="1:7">
      <c r="A211" s="13" t="s">
        <v>185</v>
      </c>
      <c r="B211" s="14">
        <v>3.58</v>
      </c>
      <c r="C211" s="14">
        <v>6.56</v>
      </c>
      <c r="D211" s="14">
        <v>4.7699999999999996</v>
      </c>
      <c r="E211" s="14">
        <v>3.86</v>
      </c>
      <c r="F211" s="14">
        <v>4.59</v>
      </c>
      <c r="G211" s="14">
        <v>3.35</v>
      </c>
    </row>
    <row r="212" spans="1:7">
      <c r="A212" s="18" t="s">
        <v>255</v>
      </c>
      <c r="B212" s="12"/>
      <c r="C212" s="12"/>
      <c r="D212" s="12"/>
      <c r="E212" s="12"/>
      <c r="F212" s="12"/>
      <c r="G212" s="12"/>
    </row>
    <row r="213" spans="1:7">
      <c r="A213" s="13" t="s">
        <v>183</v>
      </c>
      <c r="B213" s="20">
        <v>1302.8499999999999</v>
      </c>
      <c r="C213" s="20">
        <v>847.72</v>
      </c>
      <c r="D213" s="20">
        <v>1103.99</v>
      </c>
      <c r="E213" s="20">
        <v>1285.3699999999999</v>
      </c>
      <c r="F213" s="20">
        <v>1445.09</v>
      </c>
      <c r="G213" s="20">
        <v>1830.9</v>
      </c>
    </row>
    <row r="214" spans="1:7">
      <c r="A214" s="13" t="s">
        <v>184</v>
      </c>
      <c r="B214" s="14">
        <v>25.16</v>
      </c>
      <c r="C214" s="14">
        <v>27.72</v>
      </c>
      <c r="D214" s="14">
        <v>31.39</v>
      </c>
      <c r="E214" s="14">
        <v>26.82</v>
      </c>
      <c r="F214" s="14">
        <v>29.37</v>
      </c>
      <c r="G214" s="14">
        <v>33.36</v>
      </c>
    </row>
    <row r="215" spans="1:7">
      <c r="A215" s="13" t="s">
        <v>185</v>
      </c>
      <c r="B215" s="14">
        <v>1.93</v>
      </c>
      <c r="C215" s="14">
        <v>3.27</v>
      </c>
      <c r="D215" s="14">
        <v>2.84</v>
      </c>
      <c r="E215" s="14">
        <v>2.09</v>
      </c>
      <c r="F215" s="14">
        <v>2.0299999999999998</v>
      </c>
      <c r="G215" s="14">
        <v>1.82</v>
      </c>
    </row>
    <row r="216" spans="1:7">
      <c r="A216" s="18" t="s">
        <v>256</v>
      </c>
      <c r="B216" s="12"/>
      <c r="C216" s="12"/>
      <c r="D216" s="12"/>
      <c r="E216" s="12"/>
      <c r="F216" s="12"/>
      <c r="G216" s="12"/>
    </row>
    <row r="217" spans="1:7">
      <c r="A217" s="13" t="s">
        <v>183</v>
      </c>
      <c r="B217" s="20">
        <v>150.62</v>
      </c>
      <c r="C217" s="20">
        <v>82.48</v>
      </c>
      <c r="D217" s="20">
        <v>122.87</v>
      </c>
      <c r="E217" s="20">
        <v>126.9</v>
      </c>
      <c r="F217" s="20">
        <v>177.44</v>
      </c>
      <c r="G217" s="20">
        <v>243.2</v>
      </c>
    </row>
    <row r="218" spans="1:7">
      <c r="A218" s="13" t="s">
        <v>184</v>
      </c>
      <c r="B218" s="14">
        <v>9.33</v>
      </c>
      <c r="C218" s="14">
        <v>9.3699999999999992</v>
      </c>
      <c r="D218" s="14">
        <v>13</v>
      </c>
      <c r="E218" s="14">
        <v>10.51</v>
      </c>
      <c r="F218" s="14">
        <v>14.14</v>
      </c>
      <c r="G218" s="14">
        <v>17.600000000000001</v>
      </c>
    </row>
    <row r="219" spans="1:7">
      <c r="A219" s="13" t="s">
        <v>185</v>
      </c>
      <c r="B219" s="14">
        <v>6.2</v>
      </c>
      <c r="C219" s="14">
        <v>11.36</v>
      </c>
      <c r="D219" s="14">
        <v>10.58</v>
      </c>
      <c r="E219" s="14">
        <v>8.2799999999999994</v>
      </c>
      <c r="F219" s="14">
        <v>7.97</v>
      </c>
      <c r="G219" s="14">
        <v>7.24</v>
      </c>
    </row>
    <row r="220" spans="1:7">
      <c r="A220" s="18" t="s">
        <v>257</v>
      </c>
      <c r="B220" s="12"/>
      <c r="C220" s="12"/>
      <c r="D220" s="12"/>
      <c r="E220" s="12"/>
      <c r="F220" s="12"/>
      <c r="G220" s="12"/>
    </row>
    <row r="221" spans="1:7">
      <c r="A221" s="13" t="s">
        <v>183</v>
      </c>
      <c r="B221" s="20">
        <v>1109.69</v>
      </c>
      <c r="C221" s="20">
        <v>639.86</v>
      </c>
      <c r="D221" s="20">
        <v>902.66</v>
      </c>
      <c r="E221" s="20">
        <v>1101.1500000000001</v>
      </c>
      <c r="F221" s="20">
        <v>1319.74</v>
      </c>
      <c r="G221" s="20">
        <v>1583.96</v>
      </c>
    </row>
    <row r="222" spans="1:7">
      <c r="A222" s="13" t="s">
        <v>184</v>
      </c>
      <c r="B222" s="14">
        <v>10.24</v>
      </c>
      <c r="C222" s="14">
        <v>17.760000000000002</v>
      </c>
      <c r="D222" s="14">
        <v>13.2</v>
      </c>
      <c r="E222" s="14">
        <v>14.7</v>
      </c>
      <c r="F222" s="14">
        <v>20.75</v>
      </c>
      <c r="G222" s="14">
        <v>17.59</v>
      </c>
    </row>
    <row r="223" spans="1:7">
      <c r="A223" s="13" t="s">
        <v>185</v>
      </c>
      <c r="B223" s="14">
        <v>0.92</v>
      </c>
      <c r="C223" s="14">
        <v>2.78</v>
      </c>
      <c r="D223" s="14">
        <v>1.46</v>
      </c>
      <c r="E223" s="14">
        <v>1.33</v>
      </c>
      <c r="F223" s="14">
        <v>1.57</v>
      </c>
      <c r="G223" s="14">
        <v>1.1100000000000001</v>
      </c>
    </row>
    <row r="224" spans="1:7">
      <c r="A224" s="18" t="s">
        <v>258</v>
      </c>
      <c r="B224" s="12"/>
      <c r="C224" s="12"/>
      <c r="D224" s="12"/>
      <c r="E224" s="12"/>
      <c r="F224" s="12"/>
      <c r="G224" s="12"/>
    </row>
    <row r="225" spans="1:7">
      <c r="A225" s="13" t="s">
        <v>183</v>
      </c>
      <c r="B225" s="20">
        <v>433.66</v>
      </c>
      <c r="C225" s="20">
        <v>241.64</v>
      </c>
      <c r="D225" s="20">
        <v>328.11</v>
      </c>
      <c r="E225" s="20">
        <v>416.77</v>
      </c>
      <c r="F225" s="20">
        <v>511.85</v>
      </c>
      <c r="G225" s="20">
        <v>669.4</v>
      </c>
    </row>
    <row r="226" spans="1:7">
      <c r="A226" s="13" t="s">
        <v>184</v>
      </c>
      <c r="B226" s="14">
        <v>8.94</v>
      </c>
      <c r="C226" s="14">
        <v>10.1</v>
      </c>
      <c r="D226" s="14">
        <v>11.15</v>
      </c>
      <c r="E226" s="14">
        <v>11.1</v>
      </c>
      <c r="F226" s="14">
        <v>13.93</v>
      </c>
      <c r="G226" s="14">
        <v>16.14</v>
      </c>
    </row>
    <row r="227" spans="1:7">
      <c r="A227" s="13" t="s">
        <v>185</v>
      </c>
      <c r="B227" s="14">
        <v>2.06</v>
      </c>
      <c r="C227" s="14">
        <v>4.18</v>
      </c>
      <c r="D227" s="14">
        <v>3.4</v>
      </c>
      <c r="E227" s="14">
        <v>2.66</v>
      </c>
      <c r="F227" s="14">
        <v>2.72</v>
      </c>
      <c r="G227" s="14">
        <v>2.41</v>
      </c>
    </row>
    <row r="228" spans="1:7">
      <c r="A228" s="16" t="s">
        <v>259</v>
      </c>
      <c r="B228" s="12"/>
      <c r="C228" s="12"/>
      <c r="D228" s="12"/>
      <c r="E228" s="12"/>
      <c r="F228" s="12"/>
      <c r="G228" s="12"/>
    </row>
    <row r="229" spans="1:7">
      <c r="A229" s="13" t="s">
        <v>183</v>
      </c>
      <c r="B229" s="20">
        <v>984.17</v>
      </c>
      <c r="C229" s="20">
        <v>320.42</v>
      </c>
      <c r="D229" s="20">
        <v>449.04</v>
      </c>
      <c r="E229" s="20">
        <v>662.33</v>
      </c>
      <c r="F229" s="20">
        <v>1134.58</v>
      </c>
      <c r="G229" s="20">
        <v>2351.83</v>
      </c>
    </row>
    <row r="230" spans="1:7">
      <c r="A230" s="13" t="s">
        <v>184</v>
      </c>
      <c r="B230" s="14">
        <v>28.75</v>
      </c>
      <c r="C230" s="14">
        <v>19.91</v>
      </c>
      <c r="D230" s="14">
        <v>21.31</v>
      </c>
      <c r="E230" s="14">
        <v>34.979999999999997</v>
      </c>
      <c r="F230" s="14">
        <v>55.3</v>
      </c>
      <c r="G230" s="14">
        <v>109.09</v>
      </c>
    </row>
    <row r="231" spans="1:7">
      <c r="A231" s="13" t="s">
        <v>185</v>
      </c>
      <c r="B231" s="14">
        <v>2.92</v>
      </c>
      <c r="C231" s="14">
        <v>6.21</v>
      </c>
      <c r="D231" s="14">
        <v>4.75</v>
      </c>
      <c r="E231" s="14">
        <v>5.28</v>
      </c>
      <c r="F231" s="14">
        <v>4.87</v>
      </c>
      <c r="G231" s="14">
        <v>4.6399999999999997</v>
      </c>
    </row>
    <row r="232" spans="1:7">
      <c r="A232" s="18" t="s">
        <v>260</v>
      </c>
      <c r="B232" s="12"/>
      <c r="C232" s="12"/>
      <c r="D232" s="12"/>
      <c r="E232" s="12"/>
      <c r="F232" s="12"/>
      <c r="G232" s="12"/>
    </row>
    <row r="233" spans="1:7">
      <c r="A233" s="13" t="s">
        <v>183</v>
      </c>
      <c r="B233" s="20">
        <v>415.46</v>
      </c>
      <c r="C233" s="20">
        <v>93.66</v>
      </c>
      <c r="D233" s="20">
        <v>143.44</v>
      </c>
      <c r="E233" s="20">
        <v>251.2</v>
      </c>
      <c r="F233" s="20">
        <v>532.69000000000005</v>
      </c>
      <c r="G233" s="20">
        <v>1055.07</v>
      </c>
    </row>
    <row r="234" spans="1:7">
      <c r="A234" s="13" t="s">
        <v>184</v>
      </c>
      <c r="B234" s="14">
        <v>19.28</v>
      </c>
      <c r="C234" s="14">
        <v>14.5</v>
      </c>
      <c r="D234" s="14">
        <v>17.45</v>
      </c>
      <c r="E234" s="14">
        <v>26.55</v>
      </c>
      <c r="F234" s="14">
        <v>44.69</v>
      </c>
      <c r="G234" s="14">
        <v>87.89</v>
      </c>
    </row>
    <row r="235" spans="1:7">
      <c r="A235" s="13" t="s">
        <v>185</v>
      </c>
      <c r="B235" s="14">
        <v>4.6399999999999997</v>
      </c>
      <c r="C235" s="14">
        <v>15.48</v>
      </c>
      <c r="D235" s="14">
        <v>12.16</v>
      </c>
      <c r="E235" s="14">
        <v>10.57</v>
      </c>
      <c r="F235" s="14">
        <v>8.39</v>
      </c>
      <c r="G235" s="14">
        <v>8.33</v>
      </c>
    </row>
    <row r="236" spans="1:7">
      <c r="A236" s="18" t="s">
        <v>261</v>
      </c>
      <c r="B236" s="12"/>
      <c r="C236" s="12"/>
      <c r="D236" s="12"/>
      <c r="E236" s="12"/>
      <c r="F236" s="12"/>
      <c r="G236" s="12"/>
    </row>
    <row r="237" spans="1:7">
      <c r="A237" s="13" t="s">
        <v>183</v>
      </c>
      <c r="B237" s="20">
        <v>568.71</v>
      </c>
      <c r="C237" s="20">
        <v>226.75</v>
      </c>
      <c r="D237" s="20">
        <v>305.60000000000002</v>
      </c>
      <c r="E237" s="20">
        <v>411.12</v>
      </c>
      <c r="F237" s="20">
        <v>601.89</v>
      </c>
      <c r="G237" s="20">
        <v>1296.77</v>
      </c>
    </row>
    <row r="238" spans="1:7">
      <c r="A238" s="13" t="s">
        <v>184</v>
      </c>
      <c r="B238" s="14">
        <v>17.63</v>
      </c>
      <c r="C238" s="14">
        <v>13.61</v>
      </c>
      <c r="D238" s="14">
        <v>14.67</v>
      </c>
      <c r="E238" s="14">
        <v>17.36</v>
      </c>
      <c r="F238" s="14">
        <v>24.16</v>
      </c>
      <c r="G238" s="14">
        <v>53.51</v>
      </c>
    </row>
    <row r="239" spans="1:7">
      <c r="A239" s="13" t="s">
        <v>185</v>
      </c>
      <c r="B239" s="14">
        <v>3.1</v>
      </c>
      <c r="C239" s="14">
        <v>6</v>
      </c>
      <c r="D239" s="14">
        <v>4.8</v>
      </c>
      <c r="E239" s="14">
        <v>4.22</v>
      </c>
      <c r="F239" s="14">
        <v>4.01</v>
      </c>
      <c r="G239" s="14">
        <v>4.13</v>
      </c>
    </row>
    <row r="240" spans="1:7">
      <c r="A240" s="16" t="s">
        <v>262</v>
      </c>
      <c r="B240" s="12"/>
      <c r="C240" s="12"/>
      <c r="D240" s="12"/>
      <c r="E240" s="12"/>
      <c r="F240" s="12"/>
      <c r="G240" s="12"/>
    </row>
    <row r="241" spans="1:7">
      <c r="A241" s="13" t="s">
        <v>183</v>
      </c>
      <c r="B241" s="20">
        <v>638.78</v>
      </c>
      <c r="C241" s="20">
        <v>285.7</v>
      </c>
      <c r="D241" s="20">
        <v>458.84</v>
      </c>
      <c r="E241" s="20">
        <v>546.45000000000005</v>
      </c>
      <c r="F241" s="20">
        <v>707.56</v>
      </c>
      <c r="G241" s="20">
        <v>1194.8399999999999</v>
      </c>
    </row>
    <row r="242" spans="1:7">
      <c r="A242" s="13" t="s">
        <v>184</v>
      </c>
      <c r="B242" s="14">
        <v>34.69</v>
      </c>
      <c r="C242" s="14">
        <v>14.45</v>
      </c>
      <c r="D242" s="14">
        <v>38.17</v>
      </c>
      <c r="E242" s="14">
        <v>32.07</v>
      </c>
      <c r="F242" s="14">
        <v>31.99</v>
      </c>
      <c r="G242" s="14">
        <v>166.14</v>
      </c>
    </row>
    <row r="243" spans="1:7">
      <c r="A243" s="13" t="s">
        <v>185</v>
      </c>
      <c r="B243" s="14">
        <v>5.43</v>
      </c>
      <c r="C243" s="14">
        <v>5.0599999999999996</v>
      </c>
      <c r="D243" s="14">
        <v>8.32</v>
      </c>
      <c r="E243" s="14">
        <v>5.87</v>
      </c>
      <c r="F243" s="14">
        <v>4.5199999999999996</v>
      </c>
      <c r="G243" s="14">
        <v>13.9</v>
      </c>
    </row>
    <row r="244" spans="1:7">
      <c r="A244" s="18" t="s">
        <v>263</v>
      </c>
      <c r="B244" s="12"/>
      <c r="C244" s="12"/>
      <c r="D244" s="12"/>
      <c r="E244" s="12"/>
      <c r="F244" s="12"/>
      <c r="G244" s="12"/>
    </row>
    <row r="245" spans="1:7">
      <c r="A245" s="13" t="s">
        <v>183</v>
      </c>
      <c r="B245" s="20">
        <v>139.99</v>
      </c>
      <c r="C245" s="20">
        <v>81.73</v>
      </c>
      <c r="D245" s="20">
        <v>120.64</v>
      </c>
      <c r="E245" s="20">
        <v>141.63999999999999</v>
      </c>
      <c r="F245" s="20">
        <v>157.05000000000001</v>
      </c>
      <c r="G245" s="20">
        <v>198.82</v>
      </c>
    </row>
    <row r="246" spans="1:7">
      <c r="A246" s="13" t="s">
        <v>184</v>
      </c>
      <c r="B246" s="14">
        <v>4.45</v>
      </c>
      <c r="C246" s="14">
        <v>6.41</v>
      </c>
      <c r="D246" s="14">
        <v>14.02</v>
      </c>
      <c r="E246" s="14">
        <v>8.26</v>
      </c>
      <c r="F246" s="14">
        <v>8.2799999999999994</v>
      </c>
      <c r="G246" s="14">
        <v>8.99</v>
      </c>
    </row>
    <row r="247" spans="1:7">
      <c r="A247" s="13" t="s">
        <v>185</v>
      </c>
      <c r="B247" s="14">
        <v>3.18</v>
      </c>
      <c r="C247" s="14">
        <v>7.84</v>
      </c>
      <c r="D247" s="14">
        <v>11.62</v>
      </c>
      <c r="E247" s="14">
        <v>5.83</v>
      </c>
      <c r="F247" s="14">
        <v>5.27</v>
      </c>
      <c r="G247" s="14">
        <v>4.5199999999999996</v>
      </c>
    </row>
    <row r="248" spans="1:7">
      <c r="A248" s="18" t="s">
        <v>264</v>
      </c>
      <c r="B248" s="12"/>
      <c r="C248" s="12"/>
      <c r="D248" s="12"/>
      <c r="E248" s="12"/>
      <c r="F248" s="12"/>
      <c r="G248" s="12"/>
    </row>
    <row r="249" spans="1:7">
      <c r="A249" s="13" t="s">
        <v>183</v>
      </c>
      <c r="B249" s="20">
        <v>346.6</v>
      </c>
      <c r="C249" s="20">
        <v>135.55000000000001</v>
      </c>
      <c r="D249" s="20">
        <v>205.12</v>
      </c>
      <c r="E249" s="20">
        <v>294.67</v>
      </c>
      <c r="F249" s="20">
        <v>378.02</v>
      </c>
      <c r="G249" s="20">
        <v>719.34</v>
      </c>
    </row>
    <row r="250" spans="1:7">
      <c r="A250" s="13" t="s">
        <v>184</v>
      </c>
      <c r="B250" s="14">
        <v>34.659999999999997</v>
      </c>
      <c r="C250" s="14">
        <v>6.4</v>
      </c>
      <c r="D250" s="14">
        <v>13.22</v>
      </c>
      <c r="E250" s="14">
        <v>25.12</v>
      </c>
      <c r="F250" s="14">
        <v>21.08</v>
      </c>
      <c r="G250" s="14">
        <v>166.72</v>
      </c>
    </row>
    <row r="251" spans="1:7">
      <c r="A251" s="13" t="s">
        <v>185</v>
      </c>
      <c r="B251" s="14">
        <v>10</v>
      </c>
      <c r="C251" s="14">
        <v>4.72</v>
      </c>
      <c r="D251" s="14">
        <v>6.44</v>
      </c>
      <c r="E251" s="14">
        <v>8.5299999999999994</v>
      </c>
      <c r="F251" s="14">
        <v>5.58</v>
      </c>
      <c r="G251" s="14">
        <v>23.18</v>
      </c>
    </row>
    <row r="252" spans="1:7">
      <c r="A252" s="18" t="s">
        <v>265</v>
      </c>
      <c r="B252" s="12"/>
      <c r="C252" s="12"/>
      <c r="D252" s="12"/>
      <c r="E252" s="12"/>
      <c r="F252" s="12"/>
      <c r="G252" s="12"/>
    </row>
    <row r="253" spans="1:7">
      <c r="A253" s="13" t="s">
        <v>183</v>
      </c>
      <c r="B253" s="20">
        <v>152.19</v>
      </c>
      <c r="C253" s="20">
        <v>68.430000000000007</v>
      </c>
      <c r="D253" s="20">
        <v>133.08000000000001</v>
      </c>
      <c r="E253" s="20">
        <v>110.14</v>
      </c>
      <c r="F253" s="20">
        <v>172.49</v>
      </c>
      <c r="G253" s="20">
        <v>276.68</v>
      </c>
    </row>
    <row r="254" spans="1:7">
      <c r="A254" s="13" t="s">
        <v>184</v>
      </c>
      <c r="B254" s="14">
        <v>6.12</v>
      </c>
      <c r="C254" s="14">
        <v>9.0500000000000007</v>
      </c>
      <c r="D254" s="14">
        <v>26.42</v>
      </c>
      <c r="E254" s="14">
        <v>9.85</v>
      </c>
      <c r="F254" s="14">
        <v>14.03</v>
      </c>
      <c r="G254" s="14">
        <v>14.68</v>
      </c>
    </row>
    <row r="255" spans="1:7">
      <c r="A255" s="13" t="s">
        <v>185</v>
      </c>
      <c r="B255" s="14">
        <v>4.0199999999999996</v>
      </c>
      <c r="C255" s="14">
        <v>13.22</v>
      </c>
      <c r="D255" s="14">
        <v>19.86</v>
      </c>
      <c r="E255" s="14">
        <v>8.94</v>
      </c>
      <c r="F255" s="14">
        <v>8.14</v>
      </c>
      <c r="G255" s="14">
        <v>5.3</v>
      </c>
    </row>
    <row r="256" spans="1:7">
      <c r="A256" s="16" t="s">
        <v>266</v>
      </c>
      <c r="B256" s="12"/>
      <c r="C256" s="12"/>
      <c r="D256" s="12"/>
      <c r="E256" s="12"/>
      <c r="F256" s="12"/>
      <c r="G256" s="12"/>
    </row>
    <row r="257" spans="1:7">
      <c r="A257" s="13" t="s">
        <v>183</v>
      </c>
      <c r="B257" s="20">
        <v>1797.15</v>
      </c>
      <c r="C257" s="20">
        <v>645.92999999999995</v>
      </c>
      <c r="D257" s="20">
        <v>948.73</v>
      </c>
      <c r="E257" s="20">
        <v>1375.64</v>
      </c>
      <c r="F257" s="20">
        <v>1989.92</v>
      </c>
      <c r="G257" s="20">
        <v>4022.2</v>
      </c>
    </row>
    <row r="258" spans="1:7">
      <c r="A258" s="13" t="s">
        <v>184</v>
      </c>
      <c r="B258" s="14">
        <v>59.96</v>
      </c>
      <c r="C258" s="14">
        <v>53.57</v>
      </c>
      <c r="D258" s="14">
        <v>66.040000000000006</v>
      </c>
      <c r="E258" s="14">
        <v>93.69</v>
      </c>
      <c r="F258" s="14">
        <v>154.96</v>
      </c>
      <c r="G258" s="14">
        <v>202.59</v>
      </c>
    </row>
    <row r="259" spans="1:7">
      <c r="A259" s="13" t="s">
        <v>185</v>
      </c>
      <c r="B259" s="14">
        <v>3.34</v>
      </c>
      <c r="C259" s="14">
        <v>8.2899999999999991</v>
      </c>
      <c r="D259" s="14">
        <v>6.96</v>
      </c>
      <c r="E259" s="14">
        <v>6.81</v>
      </c>
      <c r="F259" s="14">
        <v>7.79</v>
      </c>
      <c r="G259" s="14">
        <v>5.04</v>
      </c>
    </row>
    <row r="260" spans="1:7">
      <c r="A260" s="18" t="s">
        <v>267</v>
      </c>
      <c r="B260" s="12"/>
      <c r="C260" s="12"/>
      <c r="D260" s="12"/>
      <c r="E260" s="12"/>
      <c r="F260" s="12"/>
      <c r="G260" s="12"/>
    </row>
    <row r="261" spans="1:7">
      <c r="A261" s="13" t="s">
        <v>183</v>
      </c>
      <c r="B261" s="20">
        <v>133.1</v>
      </c>
      <c r="C261" s="20">
        <v>43.75</v>
      </c>
      <c r="D261" s="20">
        <v>79.8</v>
      </c>
      <c r="E261" s="20">
        <v>115.26</v>
      </c>
      <c r="F261" s="20">
        <v>156.53</v>
      </c>
      <c r="G261" s="20">
        <v>269.99</v>
      </c>
    </row>
    <row r="262" spans="1:7">
      <c r="A262" s="13" t="s">
        <v>184</v>
      </c>
      <c r="B262" s="14">
        <v>7.26</v>
      </c>
      <c r="C262" s="14">
        <v>5.69</v>
      </c>
      <c r="D262" s="14">
        <v>11.17</v>
      </c>
      <c r="E262" s="14">
        <v>13.39</v>
      </c>
      <c r="F262" s="14">
        <v>17.34</v>
      </c>
      <c r="G262" s="14">
        <v>26.84</v>
      </c>
    </row>
    <row r="263" spans="1:7">
      <c r="A263" s="13" t="s">
        <v>185</v>
      </c>
      <c r="B263" s="14">
        <v>5.45</v>
      </c>
      <c r="C263" s="14">
        <v>13.01</v>
      </c>
      <c r="D263" s="14">
        <v>14</v>
      </c>
      <c r="E263" s="14">
        <v>11.62</v>
      </c>
      <c r="F263" s="14">
        <v>11.08</v>
      </c>
      <c r="G263" s="14">
        <v>9.94</v>
      </c>
    </row>
    <row r="264" spans="1:7">
      <c r="A264" s="18" t="s">
        <v>268</v>
      </c>
      <c r="B264" s="12"/>
      <c r="C264" s="12"/>
      <c r="D264" s="12"/>
      <c r="E264" s="12"/>
      <c r="F264" s="12"/>
      <c r="G264" s="12"/>
    </row>
    <row r="265" spans="1:7">
      <c r="A265" s="13" t="s">
        <v>183</v>
      </c>
      <c r="B265" s="20">
        <v>445.69</v>
      </c>
      <c r="C265" s="20">
        <v>143.59</v>
      </c>
      <c r="D265" s="20">
        <v>191.37</v>
      </c>
      <c r="E265" s="20">
        <v>312.58999999999997</v>
      </c>
      <c r="F265" s="20">
        <v>448.34</v>
      </c>
      <c r="G265" s="20">
        <v>1131.28</v>
      </c>
    </row>
    <row r="266" spans="1:7">
      <c r="A266" s="13" t="s">
        <v>184</v>
      </c>
      <c r="B266" s="14">
        <v>23.82</v>
      </c>
      <c r="C266" s="14">
        <v>17.61</v>
      </c>
      <c r="D266" s="14">
        <v>20.149999999999999</v>
      </c>
      <c r="E266" s="14">
        <v>29.78</v>
      </c>
      <c r="F266" s="14">
        <v>26.9</v>
      </c>
      <c r="G266" s="14">
        <v>110.97</v>
      </c>
    </row>
    <row r="267" spans="1:7">
      <c r="A267" s="13" t="s">
        <v>185</v>
      </c>
      <c r="B267" s="14">
        <v>5.34</v>
      </c>
      <c r="C267" s="14">
        <v>12.27</v>
      </c>
      <c r="D267" s="14">
        <v>10.53</v>
      </c>
      <c r="E267" s="14">
        <v>9.5299999999999994</v>
      </c>
      <c r="F267" s="14">
        <v>6</v>
      </c>
      <c r="G267" s="14">
        <v>9.81</v>
      </c>
    </row>
    <row r="268" spans="1:7">
      <c r="A268" s="18" t="s">
        <v>269</v>
      </c>
      <c r="B268" s="12"/>
      <c r="C268" s="12"/>
      <c r="D268" s="12"/>
      <c r="E268" s="12"/>
      <c r="F268" s="12"/>
      <c r="G268" s="12"/>
    </row>
    <row r="269" spans="1:7">
      <c r="A269" s="13" t="s">
        <v>183</v>
      </c>
      <c r="B269" s="20">
        <v>46.47</v>
      </c>
      <c r="C269" s="20">
        <v>13.04</v>
      </c>
      <c r="D269" s="20">
        <v>29.43</v>
      </c>
      <c r="E269" s="20">
        <v>23.36</v>
      </c>
      <c r="F269" s="20">
        <v>42.16</v>
      </c>
      <c r="G269" s="20">
        <v>124.22</v>
      </c>
    </row>
    <row r="270" spans="1:7">
      <c r="A270" s="13" t="s">
        <v>184</v>
      </c>
      <c r="B270" s="14">
        <v>4.53</v>
      </c>
      <c r="C270" s="14">
        <v>3.91</v>
      </c>
      <c r="D270" s="14">
        <v>12.16</v>
      </c>
      <c r="E270" s="14">
        <v>4.47</v>
      </c>
      <c r="F270" s="14">
        <v>7.89</v>
      </c>
      <c r="G270" s="14">
        <v>17.739999999999998</v>
      </c>
    </row>
    <row r="271" spans="1:7">
      <c r="A271" s="13" t="s">
        <v>185</v>
      </c>
      <c r="B271" s="14">
        <v>9.75</v>
      </c>
      <c r="C271" s="14">
        <v>29.99</v>
      </c>
      <c r="D271" s="14">
        <v>41.33</v>
      </c>
      <c r="E271" s="14">
        <v>19.149999999999999</v>
      </c>
      <c r="F271" s="14">
        <v>18.7</v>
      </c>
      <c r="G271" s="14">
        <v>14.28</v>
      </c>
    </row>
    <row r="272" spans="1:7">
      <c r="A272" s="18" t="s">
        <v>270</v>
      </c>
      <c r="B272" s="12"/>
      <c r="C272" s="12"/>
      <c r="D272" s="12"/>
      <c r="E272" s="12"/>
      <c r="F272" s="12"/>
      <c r="G272" s="12"/>
    </row>
    <row r="273" spans="1:7">
      <c r="A273" s="13" t="s">
        <v>183</v>
      </c>
      <c r="B273" s="20">
        <v>231.32</v>
      </c>
      <c r="C273" s="20">
        <v>98.85</v>
      </c>
      <c r="D273" s="20">
        <v>141.54</v>
      </c>
      <c r="E273" s="20">
        <v>161.26</v>
      </c>
      <c r="F273" s="20">
        <v>273.33</v>
      </c>
      <c r="G273" s="20">
        <v>481.15</v>
      </c>
    </row>
    <row r="274" spans="1:7">
      <c r="A274" s="13" t="s">
        <v>184</v>
      </c>
      <c r="B274" s="14">
        <v>8.8699999999999992</v>
      </c>
      <c r="C274" s="14">
        <v>14.05</v>
      </c>
      <c r="D274" s="14">
        <v>14.47</v>
      </c>
      <c r="E274" s="14">
        <v>11.17</v>
      </c>
      <c r="F274" s="14">
        <v>21.71</v>
      </c>
      <c r="G274" s="14">
        <v>31.13</v>
      </c>
    </row>
    <row r="275" spans="1:7">
      <c r="A275" s="13" t="s">
        <v>185</v>
      </c>
      <c r="B275" s="14">
        <v>3.84</v>
      </c>
      <c r="C275" s="14">
        <v>14.21</v>
      </c>
      <c r="D275" s="14">
        <v>10.220000000000001</v>
      </c>
      <c r="E275" s="14">
        <v>6.93</v>
      </c>
      <c r="F275" s="14">
        <v>7.94</v>
      </c>
      <c r="G275" s="14">
        <v>6.47</v>
      </c>
    </row>
    <row r="276" spans="1:7">
      <c r="A276" s="18" t="s">
        <v>271</v>
      </c>
      <c r="B276" s="12"/>
      <c r="C276" s="12"/>
      <c r="D276" s="12"/>
      <c r="E276" s="12"/>
      <c r="F276" s="12"/>
      <c r="G276" s="12"/>
    </row>
    <row r="277" spans="1:7">
      <c r="A277" s="13" t="s">
        <v>183</v>
      </c>
      <c r="B277" s="20">
        <v>101.07</v>
      </c>
      <c r="C277" s="20">
        <v>43.07</v>
      </c>
      <c r="D277" s="20">
        <v>68.98</v>
      </c>
      <c r="E277" s="20">
        <v>87.07</v>
      </c>
      <c r="F277" s="20">
        <v>120.15</v>
      </c>
      <c r="G277" s="20">
        <v>185.95</v>
      </c>
    </row>
    <row r="278" spans="1:7">
      <c r="A278" s="13" t="s">
        <v>184</v>
      </c>
      <c r="B278" s="14">
        <v>5.18</v>
      </c>
      <c r="C278" s="14">
        <v>5.51</v>
      </c>
      <c r="D278" s="14">
        <v>10.67</v>
      </c>
      <c r="E278" s="14">
        <v>8.07</v>
      </c>
      <c r="F278" s="14">
        <v>12.25</v>
      </c>
      <c r="G278" s="14">
        <v>14.32</v>
      </c>
    </row>
    <row r="279" spans="1:7">
      <c r="A279" s="13" t="s">
        <v>185</v>
      </c>
      <c r="B279" s="14">
        <v>5.13</v>
      </c>
      <c r="C279" s="14">
        <v>12.78</v>
      </c>
      <c r="D279" s="14">
        <v>15.47</v>
      </c>
      <c r="E279" s="14">
        <v>9.27</v>
      </c>
      <c r="F279" s="14">
        <v>10.199999999999999</v>
      </c>
      <c r="G279" s="14">
        <v>7.7</v>
      </c>
    </row>
    <row r="280" spans="1:7">
      <c r="A280" s="18" t="s">
        <v>272</v>
      </c>
      <c r="B280" s="12"/>
      <c r="C280" s="12"/>
      <c r="D280" s="12"/>
      <c r="E280" s="12"/>
      <c r="F280" s="12"/>
      <c r="G280" s="12"/>
    </row>
    <row r="281" spans="1:7">
      <c r="A281" s="13" t="s">
        <v>183</v>
      </c>
      <c r="B281" s="20">
        <v>839.5</v>
      </c>
      <c r="C281" s="20">
        <v>303.61</v>
      </c>
      <c r="D281" s="20">
        <v>437.6</v>
      </c>
      <c r="E281" s="20">
        <v>676.1</v>
      </c>
      <c r="F281" s="20">
        <v>949.42</v>
      </c>
      <c r="G281" s="20">
        <v>1829.6</v>
      </c>
    </row>
    <row r="282" spans="1:7">
      <c r="A282" s="13" t="s">
        <v>184</v>
      </c>
      <c r="B282" s="14">
        <v>45.27</v>
      </c>
      <c r="C282" s="14">
        <v>54.16</v>
      </c>
      <c r="D282" s="14">
        <v>41.31</v>
      </c>
      <c r="E282" s="14">
        <v>87.47</v>
      </c>
      <c r="F282" s="14">
        <v>147.1</v>
      </c>
      <c r="G282" s="14">
        <v>159.63999999999999</v>
      </c>
    </row>
    <row r="283" spans="1:7">
      <c r="A283" s="13" t="s">
        <v>185</v>
      </c>
      <c r="B283" s="14">
        <v>5.39</v>
      </c>
      <c r="C283" s="14">
        <v>17.84</v>
      </c>
      <c r="D283" s="14">
        <v>9.44</v>
      </c>
      <c r="E283" s="14">
        <v>12.94</v>
      </c>
      <c r="F283" s="14">
        <v>15.49</v>
      </c>
      <c r="G283" s="14">
        <v>8.73</v>
      </c>
    </row>
    <row r="284" spans="1:7">
      <c r="A284" s="11" t="s">
        <v>273</v>
      </c>
      <c r="B284" s="12"/>
      <c r="C284" s="12"/>
      <c r="D284" s="12"/>
      <c r="E284" s="12"/>
      <c r="F284" s="12"/>
      <c r="G284" s="12"/>
    </row>
    <row r="285" spans="1:7">
      <c r="A285" s="13" t="s">
        <v>183</v>
      </c>
      <c r="B285" s="20">
        <v>1880.72</v>
      </c>
      <c r="C285" s="20">
        <v>764.88</v>
      </c>
      <c r="D285" s="20">
        <v>1041.55</v>
      </c>
      <c r="E285" s="20">
        <v>1653.86</v>
      </c>
      <c r="F285" s="20">
        <v>2092.42</v>
      </c>
      <c r="G285" s="20">
        <v>3848.59</v>
      </c>
    </row>
    <row r="286" spans="1:7">
      <c r="A286" s="13" t="s">
        <v>184</v>
      </c>
      <c r="B286" s="14">
        <v>43.48</v>
      </c>
      <c r="C286" s="14">
        <v>56.88</v>
      </c>
      <c r="D286" s="14">
        <v>52.77</v>
      </c>
      <c r="E286" s="14">
        <v>69.78</v>
      </c>
      <c r="F286" s="14">
        <v>100.89</v>
      </c>
      <c r="G286" s="14">
        <v>171.26</v>
      </c>
    </row>
    <row r="287" spans="1:7">
      <c r="A287" s="13" t="s">
        <v>185</v>
      </c>
      <c r="B287" s="14">
        <v>2.31</v>
      </c>
      <c r="C287" s="14">
        <v>7.44</v>
      </c>
      <c r="D287" s="14">
        <v>5.07</v>
      </c>
      <c r="E287" s="14">
        <v>4.22</v>
      </c>
      <c r="F287" s="14">
        <v>4.82</v>
      </c>
      <c r="G287" s="14">
        <v>4.45</v>
      </c>
    </row>
    <row r="288" spans="1:7">
      <c r="A288" s="16" t="s">
        <v>274</v>
      </c>
      <c r="B288" s="12"/>
      <c r="C288" s="12"/>
      <c r="D288" s="12"/>
      <c r="E288" s="12"/>
      <c r="F288" s="12"/>
      <c r="G288" s="12"/>
    </row>
    <row r="289" spans="1:7">
      <c r="A289" s="13" t="s">
        <v>183</v>
      </c>
      <c r="B289" s="20">
        <v>435.37</v>
      </c>
      <c r="C289" s="20">
        <v>169.99</v>
      </c>
      <c r="D289" s="20">
        <v>231.17</v>
      </c>
      <c r="E289" s="20">
        <v>355.75</v>
      </c>
      <c r="F289" s="20">
        <v>490.15</v>
      </c>
      <c r="G289" s="20">
        <v>929.28</v>
      </c>
    </row>
    <row r="290" spans="1:7">
      <c r="A290" s="13" t="s">
        <v>184</v>
      </c>
      <c r="B290" s="14">
        <v>18.18</v>
      </c>
      <c r="C290" s="14">
        <v>25.41</v>
      </c>
      <c r="D290" s="14">
        <v>18.5</v>
      </c>
      <c r="E290" s="14">
        <v>27.95</v>
      </c>
      <c r="F290" s="14">
        <v>35.01</v>
      </c>
      <c r="G290" s="14">
        <v>63.48</v>
      </c>
    </row>
    <row r="291" spans="1:7">
      <c r="A291" s="13" t="s">
        <v>185</v>
      </c>
      <c r="B291" s="14">
        <v>4.18</v>
      </c>
      <c r="C291" s="14">
        <v>14.95</v>
      </c>
      <c r="D291" s="14">
        <v>8</v>
      </c>
      <c r="E291" s="14">
        <v>7.86</v>
      </c>
      <c r="F291" s="14">
        <v>7.14</v>
      </c>
      <c r="G291" s="14">
        <v>6.83</v>
      </c>
    </row>
    <row r="292" spans="1:7">
      <c r="A292" s="18" t="s">
        <v>275</v>
      </c>
      <c r="B292" s="12"/>
      <c r="C292" s="12"/>
      <c r="D292" s="12"/>
      <c r="E292" s="12"/>
      <c r="F292" s="12"/>
      <c r="G292" s="12"/>
    </row>
    <row r="293" spans="1:7">
      <c r="A293" s="13" t="s">
        <v>183</v>
      </c>
      <c r="B293" s="20">
        <v>351.05</v>
      </c>
      <c r="C293" s="20">
        <v>132.59</v>
      </c>
      <c r="D293" s="20">
        <v>177.99</v>
      </c>
      <c r="E293" s="20">
        <v>280.68</v>
      </c>
      <c r="F293" s="20">
        <v>387.59</v>
      </c>
      <c r="G293" s="20">
        <v>775.98</v>
      </c>
    </row>
    <row r="294" spans="1:7">
      <c r="A294" s="13" t="s">
        <v>184</v>
      </c>
      <c r="B294" s="14">
        <v>18.14</v>
      </c>
      <c r="C294" s="14">
        <v>23.89</v>
      </c>
      <c r="D294" s="14">
        <v>17.329999999999998</v>
      </c>
      <c r="E294" s="14">
        <v>27.13</v>
      </c>
      <c r="F294" s="14">
        <v>33.99</v>
      </c>
      <c r="G294" s="14">
        <v>62.54</v>
      </c>
    </row>
    <row r="295" spans="1:7">
      <c r="A295" s="13" t="s">
        <v>185</v>
      </c>
      <c r="B295" s="14">
        <v>5.17</v>
      </c>
      <c r="C295" s="14">
        <v>18.010000000000002</v>
      </c>
      <c r="D295" s="14">
        <v>9.74</v>
      </c>
      <c r="E295" s="14">
        <v>9.67</v>
      </c>
      <c r="F295" s="14">
        <v>8.77</v>
      </c>
      <c r="G295" s="14">
        <v>8.06</v>
      </c>
    </row>
    <row r="296" spans="1:7">
      <c r="A296" s="18" t="s">
        <v>276</v>
      </c>
      <c r="B296" s="12"/>
      <c r="C296" s="12"/>
      <c r="D296" s="12"/>
      <c r="E296" s="12"/>
      <c r="F296" s="12"/>
      <c r="G296" s="12"/>
    </row>
    <row r="297" spans="1:7">
      <c r="A297" s="13" t="s">
        <v>183</v>
      </c>
      <c r="B297" s="20">
        <v>84.32</v>
      </c>
      <c r="C297" s="20">
        <v>37.4</v>
      </c>
      <c r="D297" s="20">
        <v>53.18</v>
      </c>
      <c r="E297" s="20">
        <v>75.08</v>
      </c>
      <c r="F297" s="20">
        <v>102.56</v>
      </c>
      <c r="G297" s="20">
        <v>153.30000000000001</v>
      </c>
    </row>
    <row r="298" spans="1:7">
      <c r="A298" s="13" t="s">
        <v>184</v>
      </c>
      <c r="B298" s="14">
        <v>3.32</v>
      </c>
      <c r="C298" s="14">
        <v>5.35</v>
      </c>
      <c r="D298" s="14">
        <v>5.48</v>
      </c>
      <c r="E298" s="14">
        <v>4.5</v>
      </c>
      <c r="F298" s="14">
        <v>8.08</v>
      </c>
      <c r="G298" s="14">
        <v>12.25</v>
      </c>
    </row>
    <row r="299" spans="1:7">
      <c r="A299" s="13" t="s">
        <v>185</v>
      </c>
      <c r="B299" s="14">
        <v>3.93</v>
      </c>
      <c r="C299" s="14">
        <v>14.3</v>
      </c>
      <c r="D299" s="14">
        <v>10.31</v>
      </c>
      <c r="E299" s="14">
        <v>6</v>
      </c>
      <c r="F299" s="14">
        <v>7.88</v>
      </c>
      <c r="G299" s="14">
        <v>7.99</v>
      </c>
    </row>
    <row r="300" spans="1:7">
      <c r="A300" s="16" t="s">
        <v>277</v>
      </c>
      <c r="B300" s="12"/>
      <c r="C300" s="12"/>
      <c r="D300" s="12"/>
      <c r="E300" s="12"/>
      <c r="F300" s="12"/>
      <c r="G300" s="12"/>
    </row>
    <row r="301" spans="1:7">
      <c r="A301" s="13" t="s">
        <v>183</v>
      </c>
      <c r="B301" s="20">
        <v>748.93</v>
      </c>
      <c r="C301" s="20">
        <v>289.37</v>
      </c>
      <c r="D301" s="20">
        <v>406.11</v>
      </c>
      <c r="E301" s="20">
        <v>673.47</v>
      </c>
      <c r="F301" s="20">
        <v>865.4</v>
      </c>
      <c r="G301" s="20">
        <v>1509.6</v>
      </c>
    </row>
    <row r="302" spans="1:7">
      <c r="A302" s="13" t="s">
        <v>184</v>
      </c>
      <c r="B302" s="14">
        <v>22</v>
      </c>
      <c r="C302" s="14">
        <v>26.36</v>
      </c>
      <c r="D302" s="14">
        <v>31.92</v>
      </c>
      <c r="E302" s="14">
        <v>50.64</v>
      </c>
      <c r="F302" s="14">
        <v>63.55</v>
      </c>
      <c r="G302" s="14">
        <v>94.44</v>
      </c>
    </row>
    <row r="303" spans="1:7">
      <c r="A303" s="13" t="s">
        <v>185</v>
      </c>
      <c r="B303" s="14">
        <v>2.94</v>
      </c>
      <c r="C303" s="14">
        <v>9.11</v>
      </c>
      <c r="D303" s="14">
        <v>7.86</v>
      </c>
      <c r="E303" s="14">
        <v>7.52</v>
      </c>
      <c r="F303" s="14">
        <v>7.34</v>
      </c>
      <c r="G303" s="14">
        <v>6.26</v>
      </c>
    </row>
    <row r="304" spans="1:7">
      <c r="A304" s="18" t="s">
        <v>278</v>
      </c>
      <c r="B304" s="12"/>
      <c r="C304" s="12"/>
      <c r="D304" s="12"/>
      <c r="E304" s="12"/>
      <c r="F304" s="12"/>
      <c r="G304" s="12"/>
    </row>
    <row r="305" spans="1:7">
      <c r="A305" s="13" t="s">
        <v>183</v>
      </c>
      <c r="B305" s="20">
        <v>627.30999999999995</v>
      </c>
      <c r="C305" s="20">
        <v>251.84</v>
      </c>
      <c r="D305" s="20">
        <v>337.47</v>
      </c>
      <c r="E305" s="20">
        <v>565.95000000000005</v>
      </c>
      <c r="F305" s="20">
        <v>723.62</v>
      </c>
      <c r="G305" s="20">
        <v>1257.1199999999999</v>
      </c>
    </row>
    <row r="306" spans="1:7">
      <c r="A306" s="13" t="s">
        <v>184</v>
      </c>
      <c r="B306" s="14">
        <v>19.93</v>
      </c>
      <c r="C306" s="14">
        <v>25.13</v>
      </c>
      <c r="D306" s="14">
        <v>29.89</v>
      </c>
      <c r="E306" s="14">
        <v>43.34</v>
      </c>
      <c r="F306" s="14">
        <v>58.66</v>
      </c>
      <c r="G306" s="14">
        <v>89.09</v>
      </c>
    </row>
    <row r="307" spans="1:7">
      <c r="A307" s="13" t="s">
        <v>185</v>
      </c>
      <c r="B307" s="14">
        <v>3.18</v>
      </c>
      <c r="C307" s="14">
        <v>9.98</v>
      </c>
      <c r="D307" s="14">
        <v>8.86</v>
      </c>
      <c r="E307" s="14">
        <v>7.66</v>
      </c>
      <c r="F307" s="14">
        <v>8.11</v>
      </c>
      <c r="G307" s="14">
        <v>7.09</v>
      </c>
    </row>
    <row r="308" spans="1:7">
      <c r="A308" s="18" t="s">
        <v>279</v>
      </c>
      <c r="B308" s="12"/>
      <c r="C308" s="12"/>
      <c r="D308" s="12"/>
      <c r="E308" s="12"/>
      <c r="F308" s="12"/>
      <c r="G308" s="12"/>
    </row>
    <row r="309" spans="1:7">
      <c r="A309" s="13" t="s">
        <v>183</v>
      </c>
      <c r="B309" s="20">
        <v>121.62</v>
      </c>
      <c r="C309" s="20">
        <v>37.520000000000003</v>
      </c>
      <c r="D309" s="20">
        <v>68.64</v>
      </c>
      <c r="E309" s="20">
        <v>107.52</v>
      </c>
      <c r="F309" s="20">
        <v>141.78</v>
      </c>
      <c r="G309" s="20">
        <v>252.48</v>
      </c>
    </row>
    <row r="310" spans="1:7">
      <c r="A310" s="13" t="s">
        <v>184</v>
      </c>
      <c r="B310" s="14">
        <v>6.21</v>
      </c>
      <c r="C310" s="14">
        <v>4.8600000000000003</v>
      </c>
      <c r="D310" s="14">
        <v>9.35</v>
      </c>
      <c r="E310" s="14">
        <v>14.85</v>
      </c>
      <c r="F310" s="14">
        <v>13.59</v>
      </c>
      <c r="G310" s="14">
        <v>19.510000000000002</v>
      </c>
    </row>
    <row r="311" spans="1:7">
      <c r="A311" s="13" t="s">
        <v>185</v>
      </c>
      <c r="B311" s="14">
        <v>5.0999999999999996</v>
      </c>
      <c r="C311" s="14">
        <v>12.96</v>
      </c>
      <c r="D311" s="14">
        <v>13.63</v>
      </c>
      <c r="E311" s="14">
        <v>13.81</v>
      </c>
      <c r="F311" s="14">
        <v>9.58</v>
      </c>
      <c r="G311" s="14">
        <v>7.73</v>
      </c>
    </row>
    <row r="312" spans="1:7">
      <c r="A312" s="16" t="s">
        <v>280</v>
      </c>
      <c r="B312" s="12"/>
      <c r="C312" s="12"/>
      <c r="D312" s="12"/>
      <c r="E312" s="12"/>
      <c r="F312" s="12"/>
      <c r="G312" s="12"/>
    </row>
    <row r="313" spans="1:7">
      <c r="A313" s="13" t="s">
        <v>183</v>
      </c>
      <c r="B313" s="20">
        <v>93.36</v>
      </c>
      <c r="C313" s="20">
        <v>53.73</v>
      </c>
      <c r="D313" s="20">
        <v>71.28</v>
      </c>
      <c r="E313" s="20">
        <v>82.65</v>
      </c>
      <c r="F313" s="20">
        <v>127.88</v>
      </c>
      <c r="G313" s="20">
        <v>131.16999999999999</v>
      </c>
    </row>
    <row r="314" spans="1:7">
      <c r="A314" s="13" t="s">
        <v>184</v>
      </c>
      <c r="B314" s="14">
        <v>5.2</v>
      </c>
      <c r="C314" s="14">
        <v>10.52</v>
      </c>
      <c r="D314" s="14">
        <v>8.4499999999999993</v>
      </c>
      <c r="E314" s="14">
        <v>9.81</v>
      </c>
      <c r="F314" s="14">
        <v>9.86</v>
      </c>
      <c r="G314" s="14">
        <v>11.62</v>
      </c>
    </row>
    <row r="315" spans="1:7">
      <c r="A315" s="13" t="s">
        <v>185</v>
      </c>
      <c r="B315" s="14">
        <v>5.57</v>
      </c>
      <c r="C315" s="14">
        <v>19.57</v>
      </c>
      <c r="D315" s="14">
        <v>11.86</v>
      </c>
      <c r="E315" s="14">
        <v>11.87</v>
      </c>
      <c r="F315" s="14">
        <v>7.71</v>
      </c>
      <c r="G315" s="14">
        <v>8.86</v>
      </c>
    </row>
    <row r="316" spans="1:7">
      <c r="A316" s="16" t="s">
        <v>281</v>
      </c>
      <c r="B316" s="12"/>
      <c r="C316" s="12"/>
      <c r="D316" s="12"/>
      <c r="E316" s="12"/>
      <c r="F316" s="12"/>
      <c r="G316" s="12"/>
    </row>
    <row r="317" spans="1:7">
      <c r="A317" s="13" t="s">
        <v>183</v>
      </c>
      <c r="B317" s="20">
        <v>327.06</v>
      </c>
      <c r="C317" s="20">
        <v>148.66999999999999</v>
      </c>
      <c r="D317" s="20">
        <v>200.92</v>
      </c>
      <c r="E317" s="20">
        <v>322.27999999999997</v>
      </c>
      <c r="F317" s="20">
        <v>354.27</v>
      </c>
      <c r="G317" s="20">
        <v>608.94000000000005</v>
      </c>
    </row>
    <row r="318" spans="1:7">
      <c r="A318" s="13" t="s">
        <v>184</v>
      </c>
      <c r="B318" s="14">
        <v>13.28</v>
      </c>
      <c r="C318" s="14">
        <v>18.3</v>
      </c>
      <c r="D318" s="14">
        <v>17.57</v>
      </c>
      <c r="E318" s="14">
        <v>26.29</v>
      </c>
      <c r="F318" s="14">
        <v>33.25</v>
      </c>
      <c r="G318" s="14">
        <v>49.22</v>
      </c>
    </row>
    <row r="319" spans="1:7">
      <c r="A319" s="13" t="s">
        <v>185</v>
      </c>
      <c r="B319" s="14">
        <v>4.0599999999999996</v>
      </c>
      <c r="C319" s="14">
        <v>12.31</v>
      </c>
      <c r="D319" s="14">
        <v>8.74</v>
      </c>
      <c r="E319" s="14">
        <v>8.16</v>
      </c>
      <c r="F319" s="14">
        <v>9.3800000000000008</v>
      </c>
      <c r="G319" s="14">
        <v>8.08</v>
      </c>
    </row>
    <row r="320" spans="1:7">
      <c r="A320" s="16" t="s">
        <v>282</v>
      </c>
      <c r="B320" s="12"/>
      <c r="C320" s="12"/>
      <c r="D320" s="12"/>
      <c r="E320" s="12"/>
      <c r="F320" s="12"/>
      <c r="G320" s="12"/>
    </row>
    <row r="321" spans="1:7">
      <c r="A321" s="13" t="s">
        <v>183</v>
      </c>
      <c r="B321" s="20">
        <v>275.99</v>
      </c>
      <c r="C321" s="20">
        <v>103.12</v>
      </c>
      <c r="D321" s="20">
        <v>132.06</v>
      </c>
      <c r="E321" s="20">
        <v>219.71</v>
      </c>
      <c r="F321" s="20">
        <v>254.72</v>
      </c>
      <c r="G321" s="20">
        <v>669.59</v>
      </c>
    </row>
    <row r="322" spans="1:7">
      <c r="A322" s="13" t="s">
        <v>184</v>
      </c>
      <c r="B322" s="14">
        <v>17.11</v>
      </c>
      <c r="C322" s="14">
        <v>6.11</v>
      </c>
      <c r="D322" s="14">
        <v>9.91</v>
      </c>
      <c r="E322" s="14">
        <v>16.73</v>
      </c>
      <c r="F322" s="14">
        <v>19.190000000000001</v>
      </c>
      <c r="G322" s="14">
        <v>76.02</v>
      </c>
    </row>
    <row r="323" spans="1:7">
      <c r="A323" s="13" t="s">
        <v>185</v>
      </c>
      <c r="B323" s="14">
        <v>6.2</v>
      </c>
      <c r="C323" s="14">
        <v>5.92</v>
      </c>
      <c r="D323" s="14">
        <v>7.5</v>
      </c>
      <c r="E323" s="14">
        <v>7.62</v>
      </c>
      <c r="F323" s="14">
        <v>7.53</v>
      </c>
      <c r="G323" s="14">
        <v>11.35</v>
      </c>
    </row>
    <row r="324" spans="1:7">
      <c r="A324" s="11" t="s">
        <v>283</v>
      </c>
      <c r="B324" s="12"/>
      <c r="C324" s="12"/>
      <c r="D324" s="12"/>
      <c r="E324" s="12"/>
      <c r="F324" s="12"/>
      <c r="G324" s="12"/>
    </row>
    <row r="325" spans="1:7">
      <c r="A325" s="13" t="s">
        <v>183</v>
      </c>
      <c r="B325" s="20">
        <v>8757.65</v>
      </c>
      <c r="C325" s="20">
        <v>3242.13</v>
      </c>
      <c r="D325" s="20">
        <v>5716.8</v>
      </c>
      <c r="E325" s="20">
        <v>7925.98</v>
      </c>
      <c r="F325" s="20">
        <v>11057.89</v>
      </c>
      <c r="G325" s="20">
        <v>15831.26</v>
      </c>
    </row>
    <row r="326" spans="1:7">
      <c r="A326" s="13" t="s">
        <v>184</v>
      </c>
      <c r="B326" s="14">
        <v>181.82</v>
      </c>
      <c r="C326" s="14">
        <v>155.69999999999999</v>
      </c>
      <c r="D326" s="14">
        <v>279.76</v>
      </c>
      <c r="E326" s="14">
        <v>222.41</v>
      </c>
      <c r="F326" s="14">
        <v>305.75</v>
      </c>
      <c r="G326" s="14">
        <v>464.23</v>
      </c>
    </row>
    <row r="327" spans="1:7">
      <c r="A327" s="13" t="s">
        <v>185</v>
      </c>
      <c r="B327" s="14">
        <v>2.08</v>
      </c>
      <c r="C327" s="14">
        <v>4.8</v>
      </c>
      <c r="D327" s="14">
        <v>4.8899999999999997</v>
      </c>
      <c r="E327" s="14">
        <v>2.81</v>
      </c>
      <c r="F327" s="14">
        <v>2.76</v>
      </c>
      <c r="G327" s="14">
        <v>2.93</v>
      </c>
    </row>
    <row r="328" spans="1:7">
      <c r="A328" s="16" t="s">
        <v>284</v>
      </c>
      <c r="B328" s="12"/>
      <c r="C328" s="12"/>
      <c r="D328" s="12"/>
      <c r="E328" s="12"/>
      <c r="F328" s="12"/>
      <c r="G328" s="12"/>
    </row>
    <row r="329" spans="1:7">
      <c r="A329" s="13" t="s">
        <v>183</v>
      </c>
      <c r="B329" s="20">
        <v>3244</v>
      </c>
      <c r="C329" s="20">
        <v>1074.6199999999999</v>
      </c>
      <c r="D329" s="20">
        <v>1945.18</v>
      </c>
      <c r="E329" s="20">
        <v>2601.15</v>
      </c>
      <c r="F329" s="20">
        <v>4459.7299999999996</v>
      </c>
      <c r="G329" s="20">
        <v>6133.38</v>
      </c>
    </row>
    <row r="330" spans="1:7">
      <c r="A330" s="13" t="s">
        <v>184</v>
      </c>
      <c r="B330" s="14">
        <v>128.69</v>
      </c>
      <c r="C330" s="14">
        <v>126.09</v>
      </c>
      <c r="D330" s="14">
        <v>195.67</v>
      </c>
      <c r="E330" s="14">
        <v>220.83</v>
      </c>
      <c r="F330" s="14">
        <v>296.7</v>
      </c>
      <c r="G330" s="14">
        <v>396.99</v>
      </c>
    </row>
    <row r="331" spans="1:7">
      <c r="A331" s="13" t="s">
        <v>185</v>
      </c>
      <c r="B331" s="14">
        <v>3.97</v>
      </c>
      <c r="C331" s="14">
        <v>11.73</v>
      </c>
      <c r="D331" s="14">
        <v>10.06</v>
      </c>
      <c r="E331" s="14">
        <v>8.49</v>
      </c>
      <c r="F331" s="14">
        <v>6.65</v>
      </c>
      <c r="G331" s="14">
        <v>6.47</v>
      </c>
    </row>
    <row r="332" spans="1:7">
      <c r="A332" s="18" t="s">
        <v>285</v>
      </c>
      <c r="B332" s="12"/>
      <c r="C332" s="12"/>
      <c r="D332" s="12"/>
      <c r="E332" s="12"/>
      <c r="F332" s="12"/>
      <c r="G332" s="12"/>
    </row>
    <row r="333" spans="1:7">
      <c r="A333" s="13" t="s">
        <v>183</v>
      </c>
      <c r="B333" s="20">
        <v>1571.8</v>
      </c>
      <c r="C333" s="20">
        <v>423.04</v>
      </c>
      <c r="D333" s="20">
        <v>651.69000000000005</v>
      </c>
      <c r="E333" s="20">
        <v>1020.51</v>
      </c>
      <c r="F333" s="20">
        <v>2065.11</v>
      </c>
      <c r="G333" s="20">
        <v>3694.59</v>
      </c>
    </row>
    <row r="334" spans="1:7">
      <c r="A334" s="13" t="s">
        <v>184</v>
      </c>
      <c r="B334" s="14">
        <v>84.69</v>
      </c>
      <c r="C334" s="14">
        <v>82.92</v>
      </c>
      <c r="D334" s="14">
        <v>100.79</v>
      </c>
      <c r="E334" s="14">
        <v>150.53</v>
      </c>
      <c r="F334" s="14">
        <v>188.96</v>
      </c>
      <c r="G334" s="14">
        <v>315.57</v>
      </c>
    </row>
    <row r="335" spans="1:7">
      <c r="A335" s="13" t="s">
        <v>185</v>
      </c>
      <c r="B335" s="14">
        <v>5.39</v>
      </c>
      <c r="C335" s="14">
        <v>19.600000000000001</v>
      </c>
      <c r="D335" s="14">
        <v>15.47</v>
      </c>
      <c r="E335" s="14">
        <v>14.75</v>
      </c>
      <c r="F335" s="14">
        <v>9.15</v>
      </c>
      <c r="G335" s="14">
        <v>8.5399999999999991</v>
      </c>
    </row>
    <row r="336" spans="1:7">
      <c r="A336" s="18" t="s">
        <v>286</v>
      </c>
      <c r="B336" s="12"/>
      <c r="C336" s="12"/>
      <c r="D336" s="12"/>
      <c r="E336" s="12"/>
      <c r="F336" s="12"/>
      <c r="G336" s="12"/>
    </row>
    <row r="337" spans="1:7">
      <c r="A337" s="13" t="s">
        <v>183</v>
      </c>
      <c r="B337" s="20">
        <v>1566.87</v>
      </c>
      <c r="C337" s="20">
        <v>626.70000000000005</v>
      </c>
      <c r="D337" s="20">
        <v>1238.93</v>
      </c>
      <c r="E337" s="20">
        <v>1513.9</v>
      </c>
      <c r="F337" s="20">
        <v>2200.44</v>
      </c>
      <c r="G337" s="20">
        <v>2252.69</v>
      </c>
    </row>
    <row r="338" spans="1:7">
      <c r="A338" s="13" t="s">
        <v>184</v>
      </c>
      <c r="B338" s="14">
        <v>89.6</v>
      </c>
      <c r="C338" s="14">
        <v>88.62</v>
      </c>
      <c r="D338" s="14">
        <v>169.51</v>
      </c>
      <c r="E338" s="14">
        <v>153.66</v>
      </c>
      <c r="F338" s="14">
        <v>216.15</v>
      </c>
      <c r="G338" s="14">
        <v>214.02</v>
      </c>
    </row>
    <row r="339" spans="1:7">
      <c r="A339" s="13" t="s">
        <v>185</v>
      </c>
      <c r="B339" s="14">
        <v>5.72</v>
      </c>
      <c r="C339" s="14">
        <v>14.14</v>
      </c>
      <c r="D339" s="14">
        <v>13.68</v>
      </c>
      <c r="E339" s="14">
        <v>10.15</v>
      </c>
      <c r="F339" s="14">
        <v>9.82</v>
      </c>
      <c r="G339" s="14">
        <v>9.5</v>
      </c>
    </row>
    <row r="340" spans="1:7">
      <c r="A340" s="18" t="s">
        <v>287</v>
      </c>
      <c r="B340" s="12"/>
      <c r="C340" s="12"/>
      <c r="D340" s="12"/>
      <c r="E340" s="12"/>
      <c r="F340" s="12"/>
      <c r="G340" s="12"/>
    </row>
    <row r="341" spans="1:7">
      <c r="A341" s="13" t="s">
        <v>183</v>
      </c>
      <c r="B341" s="20">
        <v>105.32</v>
      </c>
      <c r="C341" s="20">
        <v>24.88</v>
      </c>
      <c r="D341" s="20">
        <v>54.56</v>
      </c>
      <c r="E341" s="20">
        <v>66.739999999999995</v>
      </c>
      <c r="F341" s="20">
        <v>194.17</v>
      </c>
      <c r="G341" s="20">
        <v>186.1</v>
      </c>
    </row>
    <row r="342" spans="1:7">
      <c r="A342" s="13" t="s">
        <v>184</v>
      </c>
      <c r="B342" s="14">
        <v>15.41</v>
      </c>
      <c r="C342" s="14">
        <v>11.08</v>
      </c>
      <c r="D342" s="14">
        <v>20.36</v>
      </c>
      <c r="E342" s="14">
        <v>25.48</v>
      </c>
      <c r="F342" s="14">
        <v>55.47</v>
      </c>
      <c r="G342" s="14">
        <v>45.06</v>
      </c>
    </row>
    <row r="343" spans="1:7">
      <c r="A343" s="13" t="s">
        <v>185</v>
      </c>
      <c r="B343" s="14">
        <v>14.63</v>
      </c>
      <c r="C343" s="14">
        <v>44.54</v>
      </c>
      <c r="D343" s="14">
        <v>37.32</v>
      </c>
      <c r="E343" s="14">
        <v>38.18</v>
      </c>
      <c r="F343" s="14">
        <v>28.57</v>
      </c>
      <c r="G343" s="14">
        <v>24.21</v>
      </c>
    </row>
    <row r="344" spans="1:7">
      <c r="A344" s="16" t="s">
        <v>288</v>
      </c>
      <c r="B344" s="12"/>
      <c r="C344" s="12"/>
      <c r="D344" s="12"/>
      <c r="E344" s="12"/>
      <c r="F344" s="12"/>
      <c r="G344" s="12"/>
    </row>
    <row r="345" spans="1:7">
      <c r="A345" s="13" t="s">
        <v>183</v>
      </c>
      <c r="B345" s="20">
        <v>2383.67</v>
      </c>
      <c r="C345" s="20">
        <v>1045.8699999999999</v>
      </c>
      <c r="D345" s="20">
        <v>1767.63</v>
      </c>
      <c r="E345" s="20">
        <v>2418.3200000000002</v>
      </c>
      <c r="F345" s="20">
        <v>2987.67</v>
      </c>
      <c r="G345" s="20">
        <v>3695.81</v>
      </c>
    </row>
    <row r="346" spans="1:7">
      <c r="A346" s="13" t="s">
        <v>184</v>
      </c>
      <c r="B346" s="14">
        <v>24.88</v>
      </c>
      <c r="C346" s="14">
        <v>28.64</v>
      </c>
      <c r="D346" s="14">
        <v>27.2</v>
      </c>
      <c r="E346" s="14">
        <v>35.119999999999997</v>
      </c>
      <c r="F346" s="14">
        <v>45.95</v>
      </c>
      <c r="G346" s="14">
        <v>48.78</v>
      </c>
    </row>
    <row r="347" spans="1:7">
      <c r="A347" s="13" t="s">
        <v>185</v>
      </c>
      <c r="B347" s="14">
        <v>1.04</v>
      </c>
      <c r="C347" s="14">
        <v>2.74</v>
      </c>
      <c r="D347" s="14">
        <v>1.54</v>
      </c>
      <c r="E347" s="14">
        <v>1.45</v>
      </c>
      <c r="F347" s="14">
        <v>1.54</v>
      </c>
      <c r="G347" s="14">
        <v>1.32</v>
      </c>
    </row>
    <row r="348" spans="1:7">
      <c r="A348" s="16" t="s">
        <v>289</v>
      </c>
      <c r="B348" s="12"/>
      <c r="C348" s="12"/>
      <c r="D348" s="12"/>
      <c r="E348" s="12"/>
      <c r="F348" s="12"/>
      <c r="G348" s="12"/>
    </row>
    <row r="349" spans="1:7">
      <c r="A349" s="13" t="s">
        <v>183</v>
      </c>
      <c r="B349" s="20">
        <v>2592.1799999999998</v>
      </c>
      <c r="C349" s="20">
        <v>950.35</v>
      </c>
      <c r="D349" s="20">
        <v>1762.06</v>
      </c>
      <c r="E349" s="20">
        <v>2544.37</v>
      </c>
      <c r="F349" s="20">
        <v>3104.92</v>
      </c>
      <c r="G349" s="20">
        <v>4595.62</v>
      </c>
    </row>
    <row r="350" spans="1:7">
      <c r="A350" s="13" t="s">
        <v>184</v>
      </c>
      <c r="B350" s="14">
        <v>80.53</v>
      </c>
      <c r="C350" s="14">
        <v>80.25</v>
      </c>
      <c r="D350" s="14">
        <v>109.42</v>
      </c>
      <c r="E350" s="14">
        <v>178.53</v>
      </c>
      <c r="F350" s="14">
        <v>113.26</v>
      </c>
      <c r="G350" s="14">
        <v>150.25</v>
      </c>
    </row>
    <row r="351" spans="1:7">
      <c r="A351" s="13" t="s">
        <v>185</v>
      </c>
      <c r="B351" s="14">
        <v>3.11</v>
      </c>
      <c r="C351" s="14">
        <v>8.44</v>
      </c>
      <c r="D351" s="14">
        <v>6.21</v>
      </c>
      <c r="E351" s="14">
        <v>7.02</v>
      </c>
      <c r="F351" s="14">
        <v>3.65</v>
      </c>
      <c r="G351" s="14">
        <v>3.27</v>
      </c>
    </row>
    <row r="352" spans="1:7">
      <c r="A352" s="18" t="s">
        <v>290</v>
      </c>
      <c r="B352" s="12"/>
      <c r="C352" s="12"/>
      <c r="D352" s="12"/>
      <c r="E352" s="12"/>
      <c r="F352" s="12"/>
      <c r="G352" s="12"/>
    </row>
    <row r="353" spans="1:7">
      <c r="A353" s="13" t="s">
        <v>183</v>
      </c>
      <c r="B353" s="20">
        <v>305.20999999999998</v>
      </c>
      <c r="C353" s="20">
        <v>72.58</v>
      </c>
      <c r="D353" s="20">
        <v>164.42</v>
      </c>
      <c r="E353" s="20">
        <v>296.64</v>
      </c>
      <c r="F353" s="20">
        <v>441.97</v>
      </c>
      <c r="G353" s="20">
        <v>549.91</v>
      </c>
    </row>
    <row r="354" spans="1:7">
      <c r="A354" s="13" t="s">
        <v>184</v>
      </c>
      <c r="B354" s="14">
        <v>9.08</v>
      </c>
      <c r="C354" s="14">
        <v>7.29</v>
      </c>
      <c r="D354" s="14">
        <v>7.68</v>
      </c>
      <c r="E354" s="14">
        <v>13.17</v>
      </c>
      <c r="F354" s="14">
        <v>13.72</v>
      </c>
      <c r="G354" s="14">
        <v>21.14</v>
      </c>
    </row>
    <row r="355" spans="1:7">
      <c r="A355" s="13" t="s">
        <v>185</v>
      </c>
      <c r="B355" s="14">
        <v>2.97</v>
      </c>
      <c r="C355" s="14">
        <v>10.039999999999999</v>
      </c>
      <c r="D355" s="14">
        <v>4.67</v>
      </c>
      <c r="E355" s="14">
        <v>4.4400000000000004</v>
      </c>
      <c r="F355" s="14">
        <v>3.11</v>
      </c>
      <c r="G355" s="14">
        <v>3.84</v>
      </c>
    </row>
    <row r="356" spans="1:7">
      <c r="A356" s="18" t="s">
        <v>291</v>
      </c>
      <c r="B356" s="12"/>
      <c r="C356" s="12"/>
      <c r="D356" s="12"/>
      <c r="E356" s="12"/>
      <c r="F356" s="12"/>
      <c r="G356" s="12"/>
    </row>
    <row r="357" spans="1:7">
      <c r="A357" s="13" t="s">
        <v>183</v>
      </c>
      <c r="B357" s="20">
        <v>737.62</v>
      </c>
      <c r="C357" s="20">
        <v>271.47000000000003</v>
      </c>
      <c r="D357" s="20">
        <v>498.78</v>
      </c>
      <c r="E357" s="20">
        <v>692.78</v>
      </c>
      <c r="F357" s="20">
        <v>919.64</v>
      </c>
      <c r="G357" s="20">
        <v>1304.21</v>
      </c>
    </row>
    <row r="358" spans="1:7">
      <c r="A358" s="13" t="s">
        <v>184</v>
      </c>
      <c r="B358" s="14">
        <v>18.3</v>
      </c>
      <c r="C358" s="14">
        <v>16.600000000000001</v>
      </c>
      <c r="D358" s="14">
        <v>22.47</v>
      </c>
      <c r="E358" s="14">
        <v>25.63</v>
      </c>
      <c r="F358" s="14">
        <v>40.619999999999997</v>
      </c>
      <c r="G358" s="14">
        <v>48.26</v>
      </c>
    </row>
    <row r="359" spans="1:7">
      <c r="A359" s="13" t="s">
        <v>185</v>
      </c>
      <c r="B359" s="14">
        <v>2.48</v>
      </c>
      <c r="C359" s="14">
        <v>6.12</v>
      </c>
      <c r="D359" s="14">
        <v>4.5</v>
      </c>
      <c r="E359" s="14">
        <v>3.7</v>
      </c>
      <c r="F359" s="14">
        <v>4.42</v>
      </c>
      <c r="G359" s="14">
        <v>3.7</v>
      </c>
    </row>
    <row r="360" spans="1:7">
      <c r="A360" s="18" t="s">
        <v>292</v>
      </c>
      <c r="B360" s="12"/>
      <c r="C360" s="12"/>
      <c r="D360" s="12"/>
      <c r="E360" s="12"/>
      <c r="F360" s="12"/>
      <c r="G360" s="12"/>
    </row>
    <row r="361" spans="1:7">
      <c r="A361" s="13" t="s">
        <v>183</v>
      </c>
      <c r="B361" s="20">
        <v>1071.3699999999999</v>
      </c>
      <c r="C361" s="20">
        <v>470.84</v>
      </c>
      <c r="D361" s="20">
        <v>882.19</v>
      </c>
      <c r="E361" s="20">
        <v>1219.8599999999999</v>
      </c>
      <c r="F361" s="20">
        <v>1189.4000000000001</v>
      </c>
      <c r="G361" s="20">
        <v>1594.02</v>
      </c>
    </row>
    <row r="362" spans="1:7">
      <c r="A362" s="13" t="s">
        <v>184</v>
      </c>
      <c r="B362" s="14">
        <v>56.14</v>
      </c>
      <c r="C362" s="14">
        <v>71.36</v>
      </c>
      <c r="D362" s="14">
        <v>95.92</v>
      </c>
      <c r="E362" s="14">
        <v>163.24</v>
      </c>
      <c r="F362" s="14">
        <v>96.03</v>
      </c>
      <c r="G362" s="14">
        <v>119.76</v>
      </c>
    </row>
    <row r="363" spans="1:7">
      <c r="A363" s="13" t="s">
        <v>185</v>
      </c>
      <c r="B363" s="14">
        <v>5.24</v>
      </c>
      <c r="C363" s="14">
        <v>15.15</v>
      </c>
      <c r="D363" s="14">
        <v>10.87</v>
      </c>
      <c r="E363" s="14">
        <v>13.38</v>
      </c>
      <c r="F363" s="14">
        <v>8.07</v>
      </c>
      <c r="G363" s="14">
        <v>7.51</v>
      </c>
    </row>
    <row r="364" spans="1:7">
      <c r="A364" s="18" t="s">
        <v>293</v>
      </c>
      <c r="B364" s="12"/>
      <c r="C364" s="12"/>
      <c r="D364" s="12"/>
      <c r="E364" s="12"/>
      <c r="F364" s="12"/>
      <c r="G364" s="12"/>
    </row>
    <row r="365" spans="1:7">
      <c r="A365" s="13" t="s">
        <v>183</v>
      </c>
      <c r="B365" s="20">
        <v>477.97</v>
      </c>
      <c r="C365" s="20">
        <v>135.46</v>
      </c>
      <c r="D365" s="20">
        <v>216.66</v>
      </c>
      <c r="E365" s="20">
        <v>335.08</v>
      </c>
      <c r="F365" s="20">
        <v>553.9</v>
      </c>
      <c r="G365" s="20">
        <v>1147.48</v>
      </c>
    </row>
    <row r="366" spans="1:7">
      <c r="A366" s="13" t="s">
        <v>184</v>
      </c>
      <c r="B366" s="14">
        <v>19.38</v>
      </c>
      <c r="C366" s="14">
        <v>10.199999999999999</v>
      </c>
      <c r="D366" s="14">
        <v>14.05</v>
      </c>
      <c r="E366" s="14">
        <v>25.27</v>
      </c>
      <c r="F366" s="14">
        <v>30.84</v>
      </c>
      <c r="G366" s="14">
        <v>52.55</v>
      </c>
    </row>
    <row r="367" spans="1:7">
      <c r="A367" s="13" t="s">
        <v>185</v>
      </c>
      <c r="B367" s="14">
        <v>4.05</v>
      </c>
      <c r="C367" s="14">
        <v>7.53</v>
      </c>
      <c r="D367" s="14">
        <v>6.49</v>
      </c>
      <c r="E367" s="14">
        <v>7.54</v>
      </c>
      <c r="F367" s="14">
        <v>5.57</v>
      </c>
      <c r="G367" s="14">
        <v>4.58</v>
      </c>
    </row>
    <row r="368" spans="1:7">
      <c r="A368" s="16" t="s">
        <v>294</v>
      </c>
      <c r="B368" s="12"/>
      <c r="C368" s="12"/>
      <c r="D368" s="12"/>
      <c r="E368" s="12"/>
      <c r="F368" s="12"/>
      <c r="G368" s="12"/>
    </row>
    <row r="369" spans="1:7">
      <c r="A369" s="13" t="s">
        <v>183</v>
      </c>
      <c r="B369" s="20">
        <v>537.80999999999995</v>
      </c>
      <c r="C369" s="20">
        <v>171.3</v>
      </c>
      <c r="D369" s="20">
        <v>241.93</v>
      </c>
      <c r="E369" s="20">
        <v>362.15</v>
      </c>
      <c r="F369" s="20">
        <v>505.57</v>
      </c>
      <c r="G369" s="20">
        <v>1406.45</v>
      </c>
    </row>
    <row r="370" spans="1:7">
      <c r="A370" s="13" t="s">
        <v>184</v>
      </c>
      <c r="B370" s="14">
        <v>21.62</v>
      </c>
      <c r="C370" s="14">
        <v>13.72</v>
      </c>
      <c r="D370" s="14">
        <v>16.68</v>
      </c>
      <c r="E370" s="14">
        <v>43.53</v>
      </c>
      <c r="F370" s="14">
        <v>43.41</v>
      </c>
      <c r="G370" s="14">
        <v>92.57</v>
      </c>
    </row>
    <row r="371" spans="1:7">
      <c r="A371" s="13" t="s">
        <v>185</v>
      </c>
      <c r="B371" s="14">
        <v>4.0199999999999996</v>
      </c>
      <c r="C371" s="14">
        <v>8.01</v>
      </c>
      <c r="D371" s="14">
        <v>6.9</v>
      </c>
      <c r="E371" s="14">
        <v>12.02</v>
      </c>
      <c r="F371" s="14">
        <v>8.59</v>
      </c>
      <c r="G371" s="14">
        <v>6.58</v>
      </c>
    </row>
    <row r="372" spans="1:7">
      <c r="A372" s="11" t="s">
        <v>295</v>
      </c>
      <c r="B372" s="12"/>
      <c r="C372" s="12"/>
      <c r="D372" s="12"/>
      <c r="E372" s="12"/>
      <c r="F372" s="12"/>
      <c r="G372" s="12"/>
    </row>
    <row r="373" spans="1:7">
      <c r="A373" s="13" t="s">
        <v>183</v>
      </c>
      <c r="B373" s="20">
        <v>2852.77</v>
      </c>
      <c r="C373" s="20">
        <v>1473.81</v>
      </c>
      <c r="D373" s="20">
        <v>2448.31</v>
      </c>
      <c r="E373" s="20">
        <v>2826.17</v>
      </c>
      <c r="F373" s="20">
        <v>3268.43</v>
      </c>
      <c r="G373" s="20">
        <v>4243.95</v>
      </c>
    </row>
    <row r="374" spans="1:7">
      <c r="A374" s="13" t="s">
        <v>184</v>
      </c>
      <c r="B374" s="14">
        <v>54.77</v>
      </c>
      <c r="C374" s="14">
        <v>48.95</v>
      </c>
      <c r="D374" s="14">
        <v>83.32</v>
      </c>
      <c r="E374" s="14">
        <v>74.34</v>
      </c>
      <c r="F374" s="14">
        <v>101.36</v>
      </c>
      <c r="G374" s="14">
        <v>113.12</v>
      </c>
    </row>
    <row r="375" spans="1:7">
      <c r="A375" s="13" t="s">
        <v>185</v>
      </c>
      <c r="B375" s="14">
        <v>1.92</v>
      </c>
      <c r="C375" s="14">
        <v>3.32</v>
      </c>
      <c r="D375" s="14">
        <v>3.4</v>
      </c>
      <c r="E375" s="14">
        <v>2.63</v>
      </c>
      <c r="F375" s="14">
        <v>3.1</v>
      </c>
      <c r="G375" s="14">
        <v>2.67</v>
      </c>
    </row>
    <row r="376" spans="1:7">
      <c r="A376" s="16" t="s">
        <v>296</v>
      </c>
      <c r="B376" s="12"/>
      <c r="C376" s="12"/>
      <c r="D376" s="12"/>
      <c r="E376" s="12"/>
      <c r="F376" s="12"/>
      <c r="G376" s="12"/>
    </row>
    <row r="377" spans="1:7">
      <c r="A377" s="13" t="s">
        <v>183</v>
      </c>
      <c r="B377" s="20">
        <v>1544.83</v>
      </c>
      <c r="C377" s="20">
        <v>894.54</v>
      </c>
      <c r="D377" s="20">
        <v>1397.1</v>
      </c>
      <c r="E377" s="20">
        <v>1537.9</v>
      </c>
      <c r="F377" s="20">
        <v>1770.82</v>
      </c>
      <c r="G377" s="20">
        <v>2122.38</v>
      </c>
    </row>
    <row r="378" spans="1:7">
      <c r="A378" s="13" t="s">
        <v>184</v>
      </c>
      <c r="B378" s="14">
        <v>29.1</v>
      </c>
      <c r="C378" s="14">
        <v>29.74</v>
      </c>
      <c r="D378" s="14">
        <v>39.200000000000003</v>
      </c>
      <c r="E378" s="14">
        <v>44.11</v>
      </c>
      <c r="F378" s="14">
        <v>51.95</v>
      </c>
      <c r="G378" s="14">
        <v>62.03</v>
      </c>
    </row>
    <row r="379" spans="1:7">
      <c r="A379" s="13" t="s">
        <v>185</v>
      </c>
      <c r="B379" s="14">
        <v>1.88</v>
      </c>
      <c r="C379" s="14">
        <v>3.33</v>
      </c>
      <c r="D379" s="14">
        <v>2.81</v>
      </c>
      <c r="E379" s="14">
        <v>2.87</v>
      </c>
      <c r="F379" s="14">
        <v>2.93</v>
      </c>
      <c r="G379" s="14">
        <v>2.92</v>
      </c>
    </row>
    <row r="380" spans="1:7">
      <c r="A380" s="16" t="s">
        <v>297</v>
      </c>
      <c r="B380" s="12"/>
      <c r="C380" s="12"/>
      <c r="D380" s="12"/>
      <c r="E380" s="12"/>
      <c r="F380" s="12"/>
      <c r="G380" s="12"/>
    </row>
    <row r="381" spans="1:7">
      <c r="A381" s="13" t="s">
        <v>183</v>
      </c>
      <c r="B381" s="20">
        <v>709.29</v>
      </c>
      <c r="C381" s="20">
        <v>231.7</v>
      </c>
      <c r="D381" s="20">
        <v>522.42999999999995</v>
      </c>
      <c r="E381" s="20">
        <v>660.58</v>
      </c>
      <c r="F381" s="20">
        <v>847.52</v>
      </c>
      <c r="G381" s="20">
        <v>1282.9100000000001</v>
      </c>
    </row>
    <row r="382" spans="1:7">
      <c r="A382" s="13" t="s">
        <v>184</v>
      </c>
      <c r="B382" s="14">
        <v>27.55</v>
      </c>
      <c r="C382" s="14">
        <v>20.96</v>
      </c>
      <c r="D382" s="14">
        <v>63.66</v>
      </c>
      <c r="E382" s="14">
        <v>48.72</v>
      </c>
      <c r="F382" s="14">
        <v>52.74</v>
      </c>
      <c r="G382" s="14">
        <v>82.16</v>
      </c>
    </row>
    <row r="383" spans="1:7">
      <c r="A383" s="13" t="s">
        <v>185</v>
      </c>
      <c r="B383" s="14">
        <v>3.88</v>
      </c>
      <c r="C383" s="14">
        <v>9.0399999999999991</v>
      </c>
      <c r="D383" s="14">
        <v>12.18</v>
      </c>
      <c r="E383" s="14">
        <v>7.38</v>
      </c>
      <c r="F383" s="14">
        <v>6.22</v>
      </c>
      <c r="G383" s="14">
        <v>6.4</v>
      </c>
    </row>
    <row r="384" spans="1:7">
      <c r="A384" s="16" t="s">
        <v>298</v>
      </c>
      <c r="B384" s="12"/>
      <c r="C384" s="12"/>
      <c r="D384" s="12"/>
      <c r="E384" s="12"/>
      <c r="F384" s="12"/>
      <c r="G384" s="12"/>
    </row>
    <row r="385" spans="1:7">
      <c r="A385" s="13" t="s">
        <v>183</v>
      </c>
      <c r="B385" s="20">
        <v>480.9</v>
      </c>
      <c r="C385" s="20">
        <v>299.37</v>
      </c>
      <c r="D385" s="20">
        <v>447.98</v>
      </c>
      <c r="E385" s="20">
        <v>500.43</v>
      </c>
      <c r="F385" s="20">
        <v>511</v>
      </c>
      <c r="G385" s="20">
        <v>645.39</v>
      </c>
    </row>
    <row r="386" spans="1:7">
      <c r="A386" s="13" t="s">
        <v>184</v>
      </c>
      <c r="B386" s="14">
        <v>11.6</v>
      </c>
      <c r="C386" s="14">
        <v>14.65</v>
      </c>
      <c r="D386" s="14">
        <v>17.29</v>
      </c>
      <c r="E386" s="14">
        <v>20.61</v>
      </c>
      <c r="F386" s="14">
        <v>20.91</v>
      </c>
      <c r="G386" s="14">
        <v>23</v>
      </c>
    </row>
    <row r="387" spans="1:7">
      <c r="A387" s="13" t="s">
        <v>185</v>
      </c>
      <c r="B387" s="14">
        <v>2.41</v>
      </c>
      <c r="C387" s="14">
        <v>4.8899999999999997</v>
      </c>
      <c r="D387" s="14">
        <v>3.86</v>
      </c>
      <c r="E387" s="14">
        <v>4.12</v>
      </c>
      <c r="F387" s="14">
        <v>4.09</v>
      </c>
      <c r="G387" s="14">
        <v>3.56</v>
      </c>
    </row>
    <row r="388" spans="1:7">
      <c r="A388" s="16" t="s">
        <v>299</v>
      </c>
      <c r="B388" s="12"/>
      <c r="C388" s="12"/>
      <c r="D388" s="12"/>
      <c r="E388" s="12"/>
      <c r="F388" s="12"/>
      <c r="G388" s="12"/>
    </row>
    <row r="389" spans="1:7">
      <c r="A389" s="13" t="s">
        <v>183</v>
      </c>
      <c r="B389" s="20">
        <v>117.75</v>
      </c>
      <c r="C389" s="20">
        <v>48.21</v>
      </c>
      <c r="D389" s="20">
        <v>80.8</v>
      </c>
      <c r="E389" s="20">
        <v>127.26</v>
      </c>
      <c r="F389" s="20">
        <v>139.08000000000001</v>
      </c>
      <c r="G389" s="20">
        <v>193.26</v>
      </c>
    </row>
    <row r="390" spans="1:7">
      <c r="A390" s="13" t="s">
        <v>184</v>
      </c>
      <c r="B390" s="14">
        <v>4</v>
      </c>
      <c r="C390" s="14">
        <v>11.33</v>
      </c>
      <c r="D390" s="14">
        <v>8.15</v>
      </c>
      <c r="E390" s="14">
        <v>10.1</v>
      </c>
      <c r="F390" s="14">
        <v>11.18</v>
      </c>
      <c r="G390" s="14">
        <v>12</v>
      </c>
    </row>
    <row r="391" spans="1:7">
      <c r="A391" s="13" t="s">
        <v>185</v>
      </c>
      <c r="B391" s="14">
        <v>3.4</v>
      </c>
      <c r="C391" s="14">
        <v>23.5</v>
      </c>
      <c r="D391" s="14">
        <v>10.09</v>
      </c>
      <c r="E391" s="14">
        <v>7.94</v>
      </c>
      <c r="F391" s="14">
        <v>8.0299999999999994</v>
      </c>
      <c r="G391" s="14">
        <v>6.21</v>
      </c>
    </row>
    <row r="392" spans="1:7">
      <c r="A392" s="11" t="s">
        <v>300</v>
      </c>
      <c r="B392" s="12"/>
      <c r="C392" s="12"/>
      <c r="D392" s="12"/>
      <c r="E392" s="12"/>
      <c r="F392" s="12"/>
      <c r="G392" s="12"/>
    </row>
    <row r="393" spans="1:7">
      <c r="A393" s="13" t="s">
        <v>183</v>
      </c>
      <c r="B393" s="20">
        <v>2697.99</v>
      </c>
      <c r="C393" s="20">
        <v>926.44</v>
      </c>
      <c r="D393" s="20">
        <v>1504.85</v>
      </c>
      <c r="E393" s="20">
        <v>2149.83</v>
      </c>
      <c r="F393" s="20">
        <v>2982.1</v>
      </c>
      <c r="G393" s="20">
        <v>5921.3</v>
      </c>
    </row>
    <row r="394" spans="1:7">
      <c r="A394" s="13" t="s">
        <v>184</v>
      </c>
      <c r="B394" s="14">
        <v>83.39</v>
      </c>
      <c r="C394" s="14">
        <v>55.4</v>
      </c>
      <c r="D394" s="14">
        <v>58.06</v>
      </c>
      <c r="E394" s="14">
        <v>68.12</v>
      </c>
      <c r="F394" s="14">
        <v>104.17</v>
      </c>
      <c r="G394" s="14">
        <v>271.08</v>
      </c>
    </row>
    <row r="395" spans="1:7">
      <c r="A395" s="13" t="s">
        <v>185</v>
      </c>
      <c r="B395" s="14">
        <v>3.09</v>
      </c>
      <c r="C395" s="14">
        <v>5.98</v>
      </c>
      <c r="D395" s="14">
        <v>3.86</v>
      </c>
      <c r="E395" s="14">
        <v>3.17</v>
      </c>
      <c r="F395" s="14">
        <v>3.49</v>
      </c>
      <c r="G395" s="14">
        <v>4.58</v>
      </c>
    </row>
    <row r="396" spans="1:7">
      <c r="A396" s="16" t="s">
        <v>301</v>
      </c>
      <c r="B396" s="12"/>
      <c r="C396" s="12"/>
      <c r="D396" s="12"/>
      <c r="E396" s="12"/>
      <c r="F396" s="12"/>
      <c r="G396" s="12"/>
    </row>
    <row r="397" spans="1:7">
      <c r="A397" s="13" t="s">
        <v>183</v>
      </c>
      <c r="B397" s="20">
        <v>658.07</v>
      </c>
      <c r="C397" s="20">
        <v>122.29</v>
      </c>
      <c r="D397" s="20">
        <v>230.72</v>
      </c>
      <c r="E397" s="20">
        <v>393.15</v>
      </c>
      <c r="F397" s="20">
        <v>704.55</v>
      </c>
      <c r="G397" s="20">
        <v>1837.62</v>
      </c>
    </row>
    <row r="398" spans="1:7">
      <c r="A398" s="13" t="s">
        <v>184</v>
      </c>
      <c r="B398" s="14">
        <v>24.43</v>
      </c>
      <c r="C398" s="14">
        <v>12.11</v>
      </c>
      <c r="D398" s="14">
        <v>14.51</v>
      </c>
      <c r="E398" s="14">
        <v>15.95</v>
      </c>
      <c r="F398" s="14">
        <v>50.66</v>
      </c>
      <c r="G398" s="14">
        <v>91.83</v>
      </c>
    </row>
    <row r="399" spans="1:7">
      <c r="A399" s="13" t="s">
        <v>185</v>
      </c>
      <c r="B399" s="14">
        <v>3.71</v>
      </c>
      <c r="C399" s="14">
        <v>9.9</v>
      </c>
      <c r="D399" s="14">
        <v>6.29</v>
      </c>
      <c r="E399" s="14">
        <v>4.0599999999999996</v>
      </c>
      <c r="F399" s="14">
        <v>7.19</v>
      </c>
      <c r="G399" s="14">
        <v>5</v>
      </c>
    </row>
    <row r="400" spans="1:7">
      <c r="A400" s="16" t="s">
        <v>302</v>
      </c>
      <c r="B400" s="12"/>
      <c r="C400" s="12"/>
      <c r="D400" s="12"/>
      <c r="E400" s="12"/>
      <c r="F400" s="12"/>
      <c r="G400" s="12"/>
    </row>
    <row r="401" spans="1:7">
      <c r="A401" s="13" t="s">
        <v>183</v>
      </c>
      <c r="B401" s="20">
        <v>986.81</v>
      </c>
      <c r="C401" s="20">
        <v>499.31</v>
      </c>
      <c r="D401" s="20">
        <v>705.63</v>
      </c>
      <c r="E401" s="20">
        <v>912.76</v>
      </c>
      <c r="F401" s="20">
        <v>1131.0899999999999</v>
      </c>
      <c r="G401" s="20">
        <v>1683.87</v>
      </c>
    </row>
    <row r="402" spans="1:7">
      <c r="A402" s="13" t="s">
        <v>184</v>
      </c>
      <c r="B402" s="14">
        <v>19.260000000000002</v>
      </c>
      <c r="C402" s="14">
        <v>16.649999999999999</v>
      </c>
      <c r="D402" s="14">
        <v>22.46</v>
      </c>
      <c r="E402" s="14">
        <v>21.7</v>
      </c>
      <c r="F402" s="14">
        <v>42.71</v>
      </c>
      <c r="G402" s="14">
        <v>49.94</v>
      </c>
    </row>
    <row r="403" spans="1:7">
      <c r="A403" s="13" t="s">
        <v>185</v>
      </c>
      <c r="B403" s="14">
        <v>1.95</v>
      </c>
      <c r="C403" s="14">
        <v>3.34</v>
      </c>
      <c r="D403" s="14">
        <v>3.18</v>
      </c>
      <c r="E403" s="14">
        <v>2.38</v>
      </c>
      <c r="F403" s="14">
        <v>3.78</v>
      </c>
      <c r="G403" s="14">
        <v>2.97</v>
      </c>
    </row>
    <row r="404" spans="1:7">
      <c r="A404" s="16" t="s">
        <v>303</v>
      </c>
      <c r="B404" s="12"/>
      <c r="C404" s="12"/>
      <c r="D404" s="12"/>
      <c r="E404" s="12"/>
      <c r="F404" s="12"/>
      <c r="G404" s="12"/>
    </row>
    <row r="405" spans="1:7">
      <c r="A405" s="13" t="s">
        <v>183</v>
      </c>
      <c r="B405" s="20">
        <v>560.14</v>
      </c>
      <c r="C405" s="20">
        <v>168.97</v>
      </c>
      <c r="D405" s="20">
        <v>330.99</v>
      </c>
      <c r="E405" s="20">
        <v>492.56</v>
      </c>
      <c r="F405" s="20">
        <v>697.7</v>
      </c>
      <c r="G405" s="20">
        <v>1109.8</v>
      </c>
    </row>
    <row r="406" spans="1:7">
      <c r="A406" s="13" t="s">
        <v>184</v>
      </c>
      <c r="B406" s="14">
        <v>23.76</v>
      </c>
      <c r="C406" s="14">
        <v>11.49</v>
      </c>
      <c r="D406" s="14">
        <v>30.98</v>
      </c>
      <c r="E406" s="14">
        <v>30.42</v>
      </c>
      <c r="F406" s="14">
        <v>55.64</v>
      </c>
      <c r="G406" s="14">
        <v>74.569999999999993</v>
      </c>
    </row>
    <row r="407" spans="1:7">
      <c r="A407" s="13" t="s">
        <v>185</v>
      </c>
      <c r="B407" s="14">
        <v>4.24</v>
      </c>
      <c r="C407" s="14">
        <v>6.8</v>
      </c>
      <c r="D407" s="14">
        <v>9.36</v>
      </c>
      <c r="E407" s="14">
        <v>6.18</v>
      </c>
      <c r="F407" s="14">
        <v>7.97</v>
      </c>
      <c r="G407" s="14">
        <v>6.72</v>
      </c>
    </row>
    <row r="408" spans="1:7">
      <c r="A408" s="16" t="s">
        <v>304</v>
      </c>
      <c r="B408" s="12"/>
      <c r="C408" s="12"/>
      <c r="D408" s="12"/>
      <c r="E408" s="12"/>
      <c r="F408" s="12"/>
      <c r="G408" s="12"/>
    </row>
    <row r="409" spans="1:7">
      <c r="A409" s="13" t="s">
        <v>183</v>
      </c>
      <c r="B409" s="20">
        <v>492.95</v>
      </c>
      <c r="C409" s="20">
        <v>135.87</v>
      </c>
      <c r="D409" s="20">
        <v>237.51</v>
      </c>
      <c r="E409" s="20">
        <v>351.35</v>
      </c>
      <c r="F409" s="20">
        <v>448.77</v>
      </c>
      <c r="G409" s="20">
        <v>1290</v>
      </c>
    </row>
    <row r="410" spans="1:7">
      <c r="A410" s="13" t="s">
        <v>184</v>
      </c>
      <c r="B410" s="14">
        <v>51.53</v>
      </c>
      <c r="C410" s="14">
        <v>40.450000000000003</v>
      </c>
      <c r="D410" s="14">
        <v>40.43</v>
      </c>
      <c r="E410" s="14">
        <v>45.47</v>
      </c>
      <c r="F410" s="14">
        <v>76.349999999999994</v>
      </c>
      <c r="G410" s="14">
        <v>241.3</v>
      </c>
    </row>
    <row r="411" spans="1:7">
      <c r="A411" s="13" t="s">
        <v>185</v>
      </c>
      <c r="B411" s="14">
        <v>10.45</v>
      </c>
      <c r="C411" s="14">
        <v>29.77</v>
      </c>
      <c r="D411" s="14">
        <v>17.02</v>
      </c>
      <c r="E411" s="14">
        <v>12.94</v>
      </c>
      <c r="F411" s="14">
        <v>17.010000000000002</v>
      </c>
      <c r="G411" s="14">
        <v>18.71</v>
      </c>
    </row>
    <row r="412" spans="1:7">
      <c r="A412" s="11" t="s">
        <v>305</v>
      </c>
      <c r="B412" s="12"/>
      <c r="C412" s="12"/>
      <c r="D412" s="12"/>
      <c r="E412" s="12"/>
      <c r="F412" s="12"/>
      <c r="G412" s="12"/>
    </row>
    <row r="413" spans="1:7">
      <c r="A413" s="13" t="s">
        <v>183</v>
      </c>
      <c r="B413" s="20">
        <v>587.67999999999995</v>
      </c>
      <c r="C413" s="20">
        <v>244.42</v>
      </c>
      <c r="D413" s="20">
        <v>371.25</v>
      </c>
      <c r="E413" s="20">
        <v>496.72</v>
      </c>
      <c r="F413" s="20">
        <v>692.8</v>
      </c>
      <c r="G413" s="20">
        <v>1132.3900000000001</v>
      </c>
    </row>
    <row r="414" spans="1:7">
      <c r="A414" s="13" t="s">
        <v>184</v>
      </c>
      <c r="B414" s="14">
        <v>11.01</v>
      </c>
      <c r="C414" s="14">
        <v>11.32</v>
      </c>
      <c r="D414" s="14">
        <v>17.86</v>
      </c>
      <c r="E414" s="14">
        <v>16.350000000000001</v>
      </c>
      <c r="F414" s="14">
        <v>24.69</v>
      </c>
      <c r="G414" s="14">
        <v>34.99</v>
      </c>
    </row>
    <row r="415" spans="1:7">
      <c r="A415" s="13" t="s">
        <v>185</v>
      </c>
      <c r="B415" s="14">
        <v>1.87</v>
      </c>
      <c r="C415" s="14">
        <v>4.63</v>
      </c>
      <c r="D415" s="14">
        <v>4.8099999999999996</v>
      </c>
      <c r="E415" s="14">
        <v>3.29</v>
      </c>
      <c r="F415" s="14">
        <v>3.56</v>
      </c>
      <c r="G415" s="14">
        <v>3.09</v>
      </c>
    </row>
    <row r="416" spans="1:7">
      <c r="A416" s="11" t="s">
        <v>306</v>
      </c>
      <c r="B416" s="12"/>
      <c r="C416" s="12"/>
      <c r="D416" s="12"/>
      <c r="E416" s="12"/>
      <c r="F416" s="12"/>
      <c r="G416" s="12"/>
    </row>
    <row r="417" spans="1:7">
      <c r="A417" s="13" t="s">
        <v>183</v>
      </c>
      <c r="B417" s="20">
        <v>117.69</v>
      </c>
      <c r="C417" s="20">
        <v>53.57</v>
      </c>
      <c r="D417" s="20">
        <v>70.92</v>
      </c>
      <c r="E417" s="20">
        <v>94.14</v>
      </c>
      <c r="F417" s="20">
        <v>135.99</v>
      </c>
      <c r="G417" s="20">
        <v>233.61</v>
      </c>
    </row>
    <row r="418" spans="1:7">
      <c r="A418" s="13" t="s">
        <v>184</v>
      </c>
      <c r="B418" s="14">
        <v>2.74</v>
      </c>
      <c r="C418" s="14">
        <v>3.2</v>
      </c>
      <c r="D418" s="14">
        <v>2.96</v>
      </c>
      <c r="E418" s="14">
        <v>3.23</v>
      </c>
      <c r="F418" s="14">
        <v>5.44</v>
      </c>
      <c r="G418" s="14">
        <v>7.22</v>
      </c>
    </row>
    <row r="419" spans="1:7">
      <c r="A419" s="13" t="s">
        <v>185</v>
      </c>
      <c r="B419" s="14">
        <v>2.33</v>
      </c>
      <c r="C419" s="14">
        <v>5.98</v>
      </c>
      <c r="D419" s="14">
        <v>4.17</v>
      </c>
      <c r="E419" s="14">
        <v>3.44</v>
      </c>
      <c r="F419" s="14">
        <v>4</v>
      </c>
      <c r="G419" s="14">
        <v>3.09</v>
      </c>
    </row>
    <row r="420" spans="1:7">
      <c r="A420" s="11" t="s">
        <v>307</v>
      </c>
      <c r="B420" s="12"/>
      <c r="C420" s="12"/>
      <c r="D420" s="12"/>
      <c r="E420" s="12"/>
      <c r="F420" s="12"/>
      <c r="G420" s="12"/>
    </row>
    <row r="421" spans="1:7">
      <c r="A421" s="13" t="s">
        <v>183</v>
      </c>
      <c r="B421" s="20">
        <v>945.29</v>
      </c>
      <c r="C421" s="20">
        <v>613.57000000000005</v>
      </c>
      <c r="D421" s="20">
        <v>345.66</v>
      </c>
      <c r="E421" s="20">
        <v>532.33000000000004</v>
      </c>
      <c r="F421" s="20">
        <v>691.55</v>
      </c>
      <c r="G421" s="20">
        <v>2540.58</v>
      </c>
    </row>
    <row r="422" spans="1:7">
      <c r="A422" s="13" t="s">
        <v>184</v>
      </c>
      <c r="B422" s="14">
        <v>54.63</v>
      </c>
      <c r="C422" s="14">
        <v>134.07</v>
      </c>
      <c r="D422" s="14">
        <v>31.42</v>
      </c>
      <c r="E422" s="14">
        <v>58.61</v>
      </c>
      <c r="F422" s="14">
        <v>44.67</v>
      </c>
      <c r="G422" s="14">
        <v>183.36</v>
      </c>
    </row>
    <row r="423" spans="1:7">
      <c r="A423" s="13" t="s">
        <v>185</v>
      </c>
      <c r="B423" s="14">
        <v>5.78</v>
      </c>
      <c r="C423" s="14">
        <v>21.85</v>
      </c>
      <c r="D423" s="14">
        <v>9.09</v>
      </c>
      <c r="E423" s="14">
        <v>11.01</v>
      </c>
      <c r="F423" s="14">
        <v>6.46</v>
      </c>
      <c r="G423" s="14">
        <v>7.22</v>
      </c>
    </row>
    <row r="424" spans="1:7">
      <c r="A424" s="11" t="s">
        <v>308</v>
      </c>
      <c r="B424" s="12"/>
      <c r="C424" s="12"/>
      <c r="D424" s="12"/>
      <c r="E424" s="12"/>
      <c r="F424" s="12"/>
      <c r="G424" s="12"/>
    </row>
    <row r="425" spans="1:7">
      <c r="A425" s="13" t="s">
        <v>183</v>
      </c>
      <c r="B425" s="20">
        <v>322.98</v>
      </c>
      <c r="C425" s="20">
        <v>258.82</v>
      </c>
      <c r="D425" s="20">
        <v>336.57</v>
      </c>
      <c r="E425" s="20">
        <v>380.5</v>
      </c>
      <c r="F425" s="20">
        <v>370.74</v>
      </c>
      <c r="G425" s="20">
        <v>268.3</v>
      </c>
    </row>
    <row r="426" spans="1:7">
      <c r="A426" s="13" t="s">
        <v>184</v>
      </c>
      <c r="B426" s="14">
        <v>9.01</v>
      </c>
      <c r="C426" s="14">
        <v>14.24</v>
      </c>
      <c r="D426" s="14">
        <v>16.95</v>
      </c>
      <c r="E426" s="14">
        <v>17.68</v>
      </c>
      <c r="F426" s="14">
        <v>17.670000000000002</v>
      </c>
      <c r="G426" s="14">
        <v>13.4</v>
      </c>
    </row>
    <row r="427" spans="1:7">
      <c r="A427" s="13" t="s">
        <v>185</v>
      </c>
      <c r="B427" s="14">
        <v>2.79</v>
      </c>
      <c r="C427" s="14">
        <v>5.5</v>
      </c>
      <c r="D427" s="14">
        <v>5.04</v>
      </c>
      <c r="E427" s="14">
        <v>4.6500000000000004</v>
      </c>
      <c r="F427" s="14">
        <v>4.7699999999999996</v>
      </c>
      <c r="G427" s="14">
        <v>4.99</v>
      </c>
    </row>
    <row r="428" spans="1:7">
      <c r="A428" s="11" t="s">
        <v>309</v>
      </c>
      <c r="B428" s="12"/>
      <c r="C428" s="12"/>
      <c r="D428" s="12"/>
      <c r="E428" s="12"/>
      <c r="F428" s="12"/>
      <c r="G428" s="12"/>
    </row>
    <row r="429" spans="1:7">
      <c r="A429" s="13" t="s">
        <v>183</v>
      </c>
      <c r="B429" s="20">
        <v>807.56</v>
      </c>
      <c r="C429" s="20">
        <v>305.16000000000003</v>
      </c>
      <c r="D429" s="20">
        <v>553.11</v>
      </c>
      <c r="E429" s="20">
        <v>703.22</v>
      </c>
      <c r="F429" s="20">
        <v>918.2</v>
      </c>
      <c r="G429" s="20">
        <v>1556.59</v>
      </c>
    </row>
    <row r="430" spans="1:7">
      <c r="A430" s="13" t="s">
        <v>184</v>
      </c>
      <c r="B430" s="14">
        <v>31.09</v>
      </c>
      <c r="C430" s="14">
        <v>42.05</v>
      </c>
      <c r="D430" s="14">
        <v>79.709999999999994</v>
      </c>
      <c r="E430" s="14">
        <v>51.76</v>
      </c>
      <c r="F430" s="14">
        <v>45.11</v>
      </c>
      <c r="G430" s="14">
        <v>122.87</v>
      </c>
    </row>
    <row r="431" spans="1:7">
      <c r="A431" s="13" t="s">
        <v>185</v>
      </c>
      <c r="B431" s="14">
        <v>3.85</v>
      </c>
      <c r="C431" s="14">
        <v>13.78</v>
      </c>
      <c r="D431" s="14">
        <v>14.41</v>
      </c>
      <c r="E431" s="14">
        <v>7.36</v>
      </c>
      <c r="F431" s="14">
        <v>4.91</v>
      </c>
      <c r="G431" s="14">
        <v>7.89</v>
      </c>
    </row>
    <row r="432" spans="1:7">
      <c r="A432" s="11" t="s">
        <v>310</v>
      </c>
      <c r="B432" s="12"/>
      <c r="C432" s="12"/>
      <c r="D432" s="12"/>
      <c r="E432" s="12"/>
      <c r="F432" s="12"/>
      <c r="G432" s="12"/>
    </row>
    <row r="433" spans="1:7">
      <c r="A433" s="13" t="s">
        <v>183</v>
      </c>
      <c r="B433" s="20">
        <v>1821.49</v>
      </c>
      <c r="C433" s="20">
        <v>545.62</v>
      </c>
      <c r="D433" s="20">
        <v>897.59</v>
      </c>
      <c r="E433" s="20">
        <v>1560.8</v>
      </c>
      <c r="F433" s="20">
        <v>1826.31</v>
      </c>
      <c r="G433" s="20">
        <v>4272.2</v>
      </c>
    </row>
    <row r="434" spans="1:7">
      <c r="A434" s="13" t="s">
        <v>184</v>
      </c>
      <c r="B434" s="14">
        <v>102.72</v>
      </c>
      <c r="C434" s="14">
        <v>55.31</v>
      </c>
      <c r="D434" s="14">
        <v>39.18</v>
      </c>
      <c r="E434" s="14">
        <v>159.81</v>
      </c>
      <c r="F434" s="14">
        <v>113.35</v>
      </c>
      <c r="G434" s="14">
        <v>436.98</v>
      </c>
    </row>
    <row r="435" spans="1:7">
      <c r="A435" s="13" t="s">
        <v>185</v>
      </c>
      <c r="B435" s="14">
        <v>5.64</v>
      </c>
      <c r="C435" s="14">
        <v>10.14</v>
      </c>
      <c r="D435" s="14">
        <v>4.3600000000000003</v>
      </c>
      <c r="E435" s="14">
        <v>10.24</v>
      </c>
      <c r="F435" s="14">
        <v>6.21</v>
      </c>
      <c r="G435" s="14">
        <v>10.23</v>
      </c>
    </row>
    <row r="436" spans="1:7">
      <c r="A436" s="11" t="s">
        <v>311</v>
      </c>
      <c r="B436" s="12"/>
      <c r="C436" s="12"/>
      <c r="D436" s="12"/>
      <c r="E436" s="12"/>
      <c r="F436" s="12"/>
      <c r="G436" s="12"/>
    </row>
    <row r="437" spans="1:7">
      <c r="A437" s="13" t="s">
        <v>183</v>
      </c>
      <c r="B437" s="20">
        <v>5336.15</v>
      </c>
      <c r="C437" s="20">
        <v>546.88</v>
      </c>
      <c r="D437" s="20">
        <v>1941.93</v>
      </c>
      <c r="E437" s="20">
        <v>3641.37</v>
      </c>
      <c r="F437" s="20">
        <v>6482.99</v>
      </c>
      <c r="G437" s="20">
        <v>14050.31</v>
      </c>
    </row>
    <row r="438" spans="1:7">
      <c r="A438" s="13" t="s">
        <v>184</v>
      </c>
      <c r="B438" s="14">
        <v>83.04</v>
      </c>
      <c r="C438" s="14">
        <v>23.83</v>
      </c>
      <c r="D438" s="14">
        <v>112.39</v>
      </c>
      <c r="E438" s="14">
        <v>41.78</v>
      </c>
      <c r="F438" s="14">
        <v>69.84</v>
      </c>
      <c r="G438" s="14">
        <v>217.62</v>
      </c>
    </row>
    <row r="439" spans="1:7">
      <c r="A439" s="13" t="s">
        <v>185</v>
      </c>
      <c r="B439" s="14">
        <v>1.56</v>
      </c>
      <c r="C439" s="14">
        <v>4.3600000000000003</v>
      </c>
      <c r="D439" s="14">
        <v>5.79</v>
      </c>
      <c r="E439" s="14">
        <v>1.1499999999999999</v>
      </c>
      <c r="F439" s="14">
        <v>1.08</v>
      </c>
      <c r="G439" s="14">
        <v>1.55</v>
      </c>
    </row>
    <row r="440" spans="1:7">
      <c r="A440" s="16" t="s">
        <v>312</v>
      </c>
      <c r="B440" s="12"/>
      <c r="C440" s="12"/>
      <c r="D440" s="12"/>
      <c r="E440" s="12"/>
      <c r="F440" s="12"/>
      <c r="G440" s="12"/>
    </row>
    <row r="441" spans="1:7">
      <c r="A441" s="13" t="s">
        <v>183</v>
      </c>
      <c r="B441" s="20">
        <v>309.47000000000003</v>
      </c>
      <c r="C441" s="20">
        <v>87.81</v>
      </c>
      <c r="D441" s="20">
        <v>195.53</v>
      </c>
      <c r="E441" s="20">
        <v>210.12</v>
      </c>
      <c r="F441" s="20">
        <v>332.7</v>
      </c>
      <c r="G441" s="20">
        <v>720.34</v>
      </c>
    </row>
    <row r="442" spans="1:7">
      <c r="A442" s="13" t="s">
        <v>184</v>
      </c>
      <c r="B442" s="14">
        <v>14.85</v>
      </c>
      <c r="C442" s="14">
        <v>6.67</v>
      </c>
      <c r="D442" s="14">
        <v>41.49</v>
      </c>
      <c r="E442" s="14">
        <v>12.2</v>
      </c>
      <c r="F442" s="14">
        <v>20.99</v>
      </c>
      <c r="G442" s="14">
        <v>35.86</v>
      </c>
    </row>
    <row r="443" spans="1:7">
      <c r="A443" s="13" t="s">
        <v>185</v>
      </c>
      <c r="B443" s="14">
        <v>4.8</v>
      </c>
      <c r="C443" s="14">
        <v>7.6</v>
      </c>
      <c r="D443" s="14">
        <v>21.22</v>
      </c>
      <c r="E443" s="14">
        <v>5.81</v>
      </c>
      <c r="F443" s="14">
        <v>6.31</v>
      </c>
      <c r="G443" s="14">
        <v>4.9800000000000004</v>
      </c>
    </row>
    <row r="444" spans="1:7">
      <c r="A444" s="16" t="s">
        <v>313</v>
      </c>
      <c r="B444" s="12"/>
      <c r="C444" s="12"/>
      <c r="D444" s="12"/>
      <c r="E444" s="12"/>
      <c r="F444" s="12"/>
      <c r="G444" s="12"/>
    </row>
    <row r="445" spans="1:7">
      <c r="A445" s="13" t="s">
        <v>183</v>
      </c>
      <c r="B445" s="20">
        <v>5026.6899999999996</v>
      </c>
      <c r="C445" s="20">
        <v>459.07</v>
      </c>
      <c r="D445" s="20">
        <v>1746.4</v>
      </c>
      <c r="E445" s="20">
        <v>3431.25</v>
      </c>
      <c r="F445" s="20">
        <v>6150.29</v>
      </c>
      <c r="G445" s="20">
        <v>13329.97</v>
      </c>
    </row>
    <row r="446" spans="1:7">
      <c r="A446" s="13" t="s">
        <v>184</v>
      </c>
      <c r="B446" s="14">
        <v>75.900000000000006</v>
      </c>
      <c r="C446" s="14">
        <v>25.31</v>
      </c>
      <c r="D446" s="14">
        <v>104.08</v>
      </c>
      <c r="E446" s="14">
        <v>40.58</v>
      </c>
      <c r="F446" s="14">
        <v>66.31</v>
      </c>
      <c r="G446" s="14">
        <v>207.86</v>
      </c>
    </row>
    <row r="447" spans="1:7">
      <c r="A447" s="13" t="s">
        <v>185</v>
      </c>
      <c r="B447" s="14">
        <v>1.51</v>
      </c>
      <c r="C447" s="14">
        <v>5.51</v>
      </c>
      <c r="D447" s="14">
        <v>5.96</v>
      </c>
      <c r="E447" s="14">
        <v>1.18</v>
      </c>
      <c r="F447" s="14">
        <v>1.08</v>
      </c>
      <c r="G447" s="14">
        <v>1.56</v>
      </c>
    </row>
    <row r="448" spans="1:7">
      <c r="A448" s="19" t="s">
        <v>314</v>
      </c>
      <c r="B448" s="12"/>
      <c r="C448" s="12"/>
      <c r="D448" s="12"/>
      <c r="E448" s="12"/>
      <c r="F448" s="12"/>
      <c r="G448" s="12"/>
    </row>
    <row r="449" spans="1:7">
      <c r="A449" s="6" t="s">
        <v>315</v>
      </c>
      <c r="B449" s="12"/>
      <c r="C449" s="12"/>
      <c r="D449" s="12"/>
      <c r="E449" s="12"/>
      <c r="F449" s="12"/>
      <c r="G449" s="12"/>
    </row>
    <row r="450" spans="1:7">
      <c r="A450" s="6"/>
      <c r="B450" s="12"/>
      <c r="C450" s="12"/>
      <c r="D450" s="12"/>
      <c r="E450" s="12"/>
      <c r="F450" s="12"/>
      <c r="G450" s="12"/>
    </row>
    <row r="451" spans="1:7">
      <c r="A451" s="11" t="s">
        <v>316</v>
      </c>
      <c r="B451" s="12"/>
      <c r="C451" s="12"/>
      <c r="D451" s="12"/>
      <c r="E451" s="12"/>
      <c r="F451" s="12"/>
      <c r="G451" s="12"/>
    </row>
    <row r="452" spans="1:7">
      <c r="A452" s="13" t="s">
        <v>183</v>
      </c>
      <c r="B452" s="20">
        <v>63091.48</v>
      </c>
      <c r="C452" s="20">
        <v>10531.1</v>
      </c>
      <c r="D452" s="20">
        <v>27674.12</v>
      </c>
      <c r="E452" s="20">
        <v>46213.38</v>
      </c>
      <c r="F452" s="20">
        <v>72460.19</v>
      </c>
      <c r="G452" s="20">
        <v>158387.72</v>
      </c>
    </row>
    <row r="453" spans="1:7">
      <c r="A453" s="13" t="s">
        <v>184</v>
      </c>
      <c r="B453" s="14">
        <v>928.16</v>
      </c>
      <c r="C453" s="14">
        <v>263.17</v>
      </c>
      <c r="D453" s="14">
        <v>187.64</v>
      </c>
      <c r="E453" s="14">
        <v>189.05</v>
      </c>
      <c r="F453" s="14">
        <v>375.83</v>
      </c>
      <c r="G453" s="14">
        <v>2976.6</v>
      </c>
    </row>
    <row r="454" spans="1:7">
      <c r="A454" s="13" t="s">
        <v>185</v>
      </c>
      <c r="B454" s="14">
        <v>1.47</v>
      </c>
      <c r="C454" s="14">
        <v>2.5</v>
      </c>
      <c r="D454" s="14">
        <v>0.68</v>
      </c>
      <c r="E454" s="14">
        <v>0.41</v>
      </c>
      <c r="F454" s="14">
        <v>0.52</v>
      </c>
      <c r="G454" s="14">
        <v>1.88</v>
      </c>
    </row>
    <row r="455" spans="1:7">
      <c r="A455" s="16" t="s">
        <v>317</v>
      </c>
      <c r="B455" s="12"/>
      <c r="C455" s="12"/>
      <c r="D455" s="12"/>
      <c r="E455" s="12"/>
      <c r="F455" s="12"/>
      <c r="G455" s="12"/>
    </row>
    <row r="456" spans="1:7">
      <c r="A456" s="13" t="s">
        <v>183</v>
      </c>
      <c r="B456" s="20">
        <v>50322.18</v>
      </c>
      <c r="C456" s="20">
        <v>4538.45</v>
      </c>
      <c r="D456" s="20">
        <v>17272.98</v>
      </c>
      <c r="E456" s="20">
        <v>36082.730000000003</v>
      </c>
      <c r="F456" s="20">
        <v>61018.66</v>
      </c>
      <c r="G456" s="20">
        <v>132534.51</v>
      </c>
    </row>
    <row r="457" spans="1:7">
      <c r="A457" s="13" t="s">
        <v>184</v>
      </c>
      <c r="B457" s="14">
        <v>775.13</v>
      </c>
      <c r="C457" s="14">
        <v>160.44</v>
      </c>
      <c r="D457" s="14">
        <v>335.81</v>
      </c>
      <c r="E457" s="14">
        <v>320.18</v>
      </c>
      <c r="F457" s="14">
        <v>518.29999999999995</v>
      </c>
      <c r="G457" s="14">
        <v>2779.4</v>
      </c>
    </row>
    <row r="458" spans="1:7">
      <c r="A458" s="13" t="s">
        <v>185</v>
      </c>
      <c r="B458" s="14">
        <v>1.54</v>
      </c>
      <c r="C458" s="14">
        <v>3.54</v>
      </c>
      <c r="D458" s="14">
        <v>1.94</v>
      </c>
      <c r="E458" s="14">
        <v>0.89</v>
      </c>
      <c r="F458" s="14">
        <v>0.85</v>
      </c>
      <c r="G458" s="14">
        <v>2.1</v>
      </c>
    </row>
    <row r="459" spans="1:7">
      <c r="A459" s="16" t="s">
        <v>318</v>
      </c>
      <c r="B459" s="12"/>
      <c r="C459" s="12"/>
      <c r="D459" s="12"/>
      <c r="E459" s="12"/>
      <c r="F459" s="12"/>
      <c r="G459" s="12"/>
    </row>
    <row r="460" spans="1:7">
      <c r="A460" s="13" t="s">
        <v>183</v>
      </c>
      <c r="B460" s="20">
        <v>3444.64</v>
      </c>
      <c r="C460" s="20">
        <v>-753.29</v>
      </c>
      <c r="D460" s="20">
        <v>787.38</v>
      </c>
      <c r="E460" s="20">
        <v>1337.53</v>
      </c>
      <c r="F460" s="20">
        <v>2841.08</v>
      </c>
      <c r="G460" s="20">
        <v>12991.62</v>
      </c>
    </row>
    <row r="461" spans="1:7">
      <c r="A461" s="13" t="s">
        <v>184</v>
      </c>
      <c r="B461" s="14">
        <v>235.57</v>
      </c>
      <c r="C461" s="14">
        <v>249.61</v>
      </c>
      <c r="D461" s="14">
        <v>121.51</v>
      </c>
      <c r="E461" s="14">
        <v>173.77</v>
      </c>
      <c r="F461" s="14">
        <v>236.76</v>
      </c>
      <c r="G461" s="14">
        <v>1020.6</v>
      </c>
    </row>
    <row r="462" spans="1:7">
      <c r="A462" s="13" t="s">
        <v>185</v>
      </c>
      <c r="B462" s="14">
        <v>6.84</v>
      </c>
      <c r="C462" s="14">
        <v>-33.14</v>
      </c>
      <c r="D462" s="14">
        <v>15.43</v>
      </c>
      <c r="E462" s="14">
        <v>12.99</v>
      </c>
      <c r="F462" s="14">
        <v>8.33</v>
      </c>
      <c r="G462" s="14">
        <v>7.86</v>
      </c>
    </row>
    <row r="463" spans="1:7">
      <c r="A463" s="16" t="s">
        <v>319</v>
      </c>
      <c r="B463" s="12"/>
      <c r="C463" s="12"/>
      <c r="D463" s="12"/>
      <c r="E463" s="12"/>
      <c r="F463" s="12"/>
      <c r="G463" s="12"/>
    </row>
    <row r="464" spans="1:7">
      <c r="A464" s="13" t="s">
        <v>183</v>
      </c>
      <c r="B464" s="20">
        <v>6379.11</v>
      </c>
      <c r="C464" s="20">
        <v>5054.37</v>
      </c>
      <c r="D464" s="20">
        <v>7846.92</v>
      </c>
      <c r="E464" s="20">
        <v>6761.95</v>
      </c>
      <c r="F464" s="20">
        <v>6351.24</v>
      </c>
      <c r="G464" s="20">
        <v>5880.23</v>
      </c>
    </row>
    <row r="465" spans="1:7">
      <c r="A465" s="13" t="s">
        <v>184</v>
      </c>
      <c r="B465" s="14">
        <v>121.22</v>
      </c>
      <c r="C465" s="14">
        <v>182.28</v>
      </c>
      <c r="D465" s="14">
        <v>252.41</v>
      </c>
      <c r="E465" s="14">
        <v>271.56</v>
      </c>
      <c r="F465" s="14">
        <v>318.48</v>
      </c>
      <c r="G465" s="14">
        <v>517.71</v>
      </c>
    </row>
    <row r="466" spans="1:7">
      <c r="A466" s="13" t="s">
        <v>185</v>
      </c>
      <c r="B466" s="14">
        <v>1.9</v>
      </c>
      <c r="C466" s="14">
        <v>3.61</v>
      </c>
      <c r="D466" s="14">
        <v>3.22</v>
      </c>
      <c r="E466" s="14">
        <v>4.0199999999999996</v>
      </c>
      <c r="F466" s="14">
        <v>5.01</v>
      </c>
      <c r="G466" s="14">
        <v>8.8000000000000007</v>
      </c>
    </row>
    <row r="467" spans="1:7">
      <c r="A467" s="16" t="s">
        <v>320</v>
      </c>
      <c r="B467" s="12"/>
      <c r="C467" s="12"/>
      <c r="D467" s="12"/>
      <c r="E467" s="12"/>
      <c r="F467" s="12"/>
      <c r="G467" s="12"/>
    </row>
    <row r="468" spans="1:7">
      <c r="A468" s="13" t="s">
        <v>183</v>
      </c>
      <c r="B468" s="20">
        <v>1745.69</v>
      </c>
      <c r="C468" s="20">
        <v>155.65</v>
      </c>
      <c r="D468" s="20">
        <v>569.82000000000005</v>
      </c>
      <c r="E468" s="20">
        <v>1016.1</v>
      </c>
      <c r="F468" s="20">
        <v>1306.94</v>
      </c>
      <c r="G468" s="20">
        <v>5672.28</v>
      </c>
    </row>
    <row r="469" spans="1:7">
      <c r="A469" s="13" t="s">
        <v>184</v>
      </c>
      <c r="B469" s="14">
        <v>128.66</v>
      </c>
      <c r="C469" s="14">
        <v>33.44</v>
      </c>
      <c r="D469" s="14">
        <v>60.04</v>
      </c>
      <c r="E469" s="14">
        <v>114.69</v>
      </c>
      <c r="F469" s="14">
        <v>136.82</v>
      </c>
      <c r="G469" s="14">
        <v>561.36</v>
      </c>
    </row>
    <row r="470" spans="1:7">
      <c r="A470" s="13" t="s">
        <v>185</v>
      </c>
      <c r="B470" s="14">
        <v>7.37</v>
      </c>
      <c r="C470" s="14">
        <v>21.48</v>
      </c>
      <c r="D470" s="14">
        <v>10.54</v>
      </c>
      <c r="E470" s="14">
        <v>11.29</v>
      </c>
      <c r="F470" s="14">
        <v>10.47</v>
      </c>
      <c r="G470" s="14">
        <v>9.9</v>
      </c>
    </row>
    <row r="471" spans="1:7">
      <c r="A471" s="16" t="s">
        <v>321</v>
      </c>
      <c r="B471" s="12"/>
      <c r="C471" s="12"/>
      <c r="D471" s="12"/>
      <c r="E471" s="12"/>
      <c r="F471" s="12"/>
      <c r="G471" s="12"/>
    </row>
    <row r="472" spans="1:7">
      <c r="A472" s="13" t="s">
        <v>183</v>
      </c>
      <c r="B472" s="20">
        <v>216.23</v>
      </c>
      <c r="C472" s="20">
        <v>122.02</v>
      </c>
      <c r="D472" s="20">
        <v>169.81</v>
      </c>
      <c r="E472" s="20">
        <v>235.49</v>
      </c>
      <c r="F472" s="20">
        <v>265.95999999999998</v>
      </c>
      <c r="G472" s="20">
        <v>287.7</v>
      </c>
    </row>
    <row r="473" spans="1:7">
      <c r="A473" s="13" t="s">
        <v>184</v>
      </c>
      <c r="B473" s="14">
        <v>20.02</v>
      </c>
      <c r="C473" s="14">
        <v>19.41</v>
      </c>
      <c r="D473" s="14">
        <v>26.49</v>
      </c>
      <c r="E473" s="14">
        <v>35.299999999999997</v>
      </c>
      <c r="F473" s="14">
        <v>38.979999999999997</v>
      </c>
      <c r="G473" s="14">
        <v>90.79</v>
      </c>
    </row>
    <row r="474" spans="1:7">
      <c r="A474" s="13" t="s">
        <v>185</v>
      </c>
      <c r="B474" s="14">
        <v>9.26</v>
      </c>
      <c r="C474" s="14">
        <v>15.9</v>
      </c>
      <c r="D474" s="14">
        <v>15.6</v>
      </c>
      <c r="E474" s="14">
        <v>14.99</v>
      </c>
      <c r="F474" s="14">
        <v>14.66</v>
      </c>
      <c r="G474" s="14">
        <v>31.56</v>
      </c>
    </row>
    <row r="475" spans="1:7">
      <c r="A475" s="16" t="s">
        <v>322</v>
      </c>
      <c r="B475" s="12"/>
      <c r="C475" s="12"/>
      <c r="D475" s="12"/>
      <c r="E475" s="12"/>
      <c r="F475" s="12"/>
      <c r="G475" s="12"/>
    </row>
    <row r="476" spans="1:7">
      <c r="A476" s="13" t="s">
        <v>183</v>
      </c>
      <c r="B476" s="20">
        <v>332.22</v>
      </c>
      <c r="C476" s="20">
        <v>809.12</v>
      </c>
      <c r="D476" s="20">
        <v>460.52</v>
      </c>
      <c r="E476" s="20">
        <v>203.95</v>
      </c>
      <c r="F476" s="20">
        <v>121.31</v>
      </c>
      <c r="G476" s="20">
        <v>67</v>
      </c>
    </row>
    <row r="477" spans="1:7">
      <c r="A477" s="13" t="s">
        <v>184</v>
      </c>
      <c r="B477" s="14">
        <v>22.97</v>
      </c>
      <c r="C477" s="14">
        <v>59.75</v>
      </c>
      <c r="D477" s="14">
        <v>39.200000000000003</v>
      </c>
      <c r="E477" s="14">
        <v>27.86</v>
      </c>
      <c r="F477" s="14">
        <v>26.37</v>
      </c>
      <c r="G477" s="14">
        <v>18.89</v>
      </c>
    </row>
    <row r="478" spans="1:7">
      <c r="A478" s="13" t="s">
        <v>185</v>
      </c>
      <c r="B478" s="14">
        <v>6.92</v>
      </c>
      <c r="C478" s="14">
        <v>7.38</v>
      </c>
      <c r="D478" s="14">
        <v>8.51</v>
      </c>
      <c r="E478" s="14">
        <v>13.66</v>
      </c>
      <c r="F478" s="14">
        <v>21.74</v>
      </c>
      <c r="G478" s="14">
        <v>28.2</v>
      </c>
    </row>
    <row r="479" spans="1:7">
      <c r="A479" s="16" t="s">
        <v>323</v>
      </c>
      <c r="B479" s="12"/>
      <c r="C479" s="12"/>
      <c r="D479" s="12"/>
      <c r="E479" s="12"/>
      <c r="F479" s="12"/>
      <c r="G479" s="12"/>
    </row>
    <row r="480" spans="1:7">
      <c r="A480" s="13" t="s">
        <v>183</v>
      </c>
      <c r="B480" s="20">
        <v>462.89</v>
      </c>
      <c r="C480" s="20">
        <v>320.54000000000002</v>
      </c>
      <c r="D480" s="20">
        <v>398.94</v>
      </c>
      <c r="E480" s="20">
        <v>442.95</v>
      </c>
      <c r="F480" s="20">
        <v>370.42</v>
      </c>
      <c r="G480" s="20">
        <v>780.92</v>
      </c>
    </row>
    <row r="481" spans="1:7">
      <c r="A481" s="13" t="s">
        <v>184</v>
      </c>
      <c r="B481" s="14">
        <v>44.5</v>
      </c>
      <c r="C481" s="14">
        <v>32.049999999999997</v>
      </c>
      <c r="D481" s="14">
        <v>41.43</v>
      </c>
      <c r="E481" s="14">
        <v>45.2</v>
      </c>
      <c r="F481" s="14">
        <v>50.26</v>
      </c>
      <c r="G481" s="14">
        <v>191.65</v>
      </c>
    </row>
    <row r="482" spans="1:7">
      <c r="A482" s="13" t="s">
        <v>185</v>
      </c>
      <c r="B482" s="14">
        <v>9.61</v>
      </c>
      <c r="C482" s="14">
        <v>10</v>
      </c>
      <c r="D482" s="14">
        <v>10.39</v>
      </c>
      <c r="E482" s="14">
        <v>10.210000000000001</v>
      </c>
      <c r="F482" s="14">
        <v>13.57</v>
      </c>
      <c r="G482" s="14">
        <v>24.54</v>
      </c>
    </row>
    <row r="483" spans="1:7">
      <c r="A483" s="16" t="s">
        <v>324</v>
      </c>
      <c r="B483" s="12"/>
      <c r="C483" s="12"/>
      <c r="D483" s="12"/>
      <c r="E483" s="12"/>
      <c r="F483" s="12"/>
      <c r="G483" s="12"/>
    </row>
    <row r="484" spans="1:7">
      <c r="A484" s="13" t="s">
        <v>183</v>
      </c>
      <c r="B484" s="20">
        <v>188.53</v>
      </c>
      <c r="C484" s="20">
        <v>284.24</v>
      </c>
      <c r="D484" s="20">
        <v>167.76</v>
      </c>
      <c r="E484" s="20">
        <v>132.69</v>
      </c>
      <c r="F484" s="20">
        <v>184.59</v>
      </c>
      <c r="G484" s="20">
        <v>173.47</v>
      </c>
    </row>
    <row r="485" spans="1:7">
      <c r="A485" s="13" t="s">
        <v>184</v>
      </c>
      <c r="B485" s="14">
        <v>14.13</v>
      </c>
      <c r="C485" s="14">
        <v>22.55</v>
      </c>
      <c r="D485" s="14">
        <v>32.49</v>
      </c>
      <c r="E485" s="14">
        <v>19.11</v>
      </c>
      <c r="F485" s="14">
        <v>29.58</v>
      </c>
      <c r="G485" s="14">
        <v>36.69</v>
      </c>
    </row>
    <row r="486" spans="1:7">
      <c r="A486" s="13" t="s">
        <v>185</v>
      </c>
      <c r="B486" s="14">
        <v>7.5</v>
      </c>
      <c r="C486" s="14">
        <v>7.93</v>
      </c>
      <c r="D486" s="14">
        <v>19.37</v>
      </c>
      <c r="E486" s="14">
        <v>14.41</v>
      </c>
      <c r="F486" s="14">
        <v>16.02</v>
      </c>
      <c r="G486" s="14">
        <v>21.15</v>
      </c>
    </row>
    <row r="487" spans="1:7">
      <c r="A487" s="11" t="s">
        <v>325</v>
      </c>
      <c r="B487" s="12"/>
      <c r="C487" s="12"/>
      <c r="D487" s="12"/>
      <c r="E487" s="12"/>
      <c r="F487" s="12"/>
      <c r="G487" s="12"/>
    </row>
    <row r="488" spans="1:7">
      <c r="A488" s="13" t="s">
        <v>183</v>
      </c>
      <c r="B488" s="20">
        <v>2233.48</v>
      </c>
      <c r="C488" s="20">
        <v>-2.97</v>
      </c>
      <c r="D488" s="20">
        <v>254.82</v>
      </c>
      <c r="E488" s="20">
        <v>1034.1400000000001</v>
      </c>
      <c r="F488" s="20">
        <v>2410.5500000000002</v>
      </c>
      <c r="G488" s="20">
        <v>7460.89</v>
      </c>
    </row>
    <row r="489" spans="1:7">
      <c r="A489" s="13" t="s">
        <v>184</v>
      </c>
      <c r="B489" s="14">
        <v>131.68</v>
      </c>
      <c r="C489" s="14">
        <v>53.5</v>
      </c>
      <c r="D489" s="14">
        <v>52.81</v>
      </c>
      <c r="E489" s="14">
        <v>76.94</v>
      </c>
      <c r="F489" s="14">
        <v>166.25</v>
      </c>
      <c r="G489" s="14">
        <v>507.39</v>
      </c>
    </row>
    <row r="490" spans="1:7">
      <c r="A490" s="13" t="s">
        <v>185</v>
      </c>
      <c r="B490" s="14">
        <v>5.9</v>
      </c>
      <c r="C490" s="14">
        <v>-1802</v>
      </c>
      <c r="D490" s="14">
        <v>20.72</v>
      </c>
      <c r="E490" s="14">
        <v>7.44</v>
      </c>
      <c r="F490" s="14">
        <v>6.9</v>
      </c>
      <c r="G490" s="14">
        <v>6.8</v>
      </c>
    </row>
    <row r="491" spans="1:7">
      <c r="A491" s="16" t="s">
        <v>326</v>
      </c>
      <c r="B491" s="12"/>
      <c r="C491" s="12"/>
      <c r="D491" s="12"/>
      <c r="E491" s="12"/>
      <c r="F491" s="12"/>
      <c r="G491" s="12"/>
    </row>
    <row r="492" spans="1:7">
      <c r="A492" s="13" t="s">
        <v>183</v>
      </c>
      <c r="B492" s="20">
        <v>1569.13</v>
      </c>
      <c r="C492" s="20">
        <v>-63.84</v>
      </c>
      <c r="D492" s="20">
        <v>56.83</v>
      </c>
      <c r="E492" s="20">
        <v>597.80999999999995</v>
      </c>
      <c r="F492" s="20">
        <v>1633.25</v>
      </c>
      <c r="G492" s="20">
        <v>5613.98</v>
      </c>
    </row>
    <row r="493" spans="1:7">
      <c r="A493" s="13" t="s">
        <v>184</v>
      </c>
      <c r="B493" s="14">
        <v>98.03</v>
      </c>
      <c r="C493" s="14">
        <v>51.48</v>
      </c>
      <c r="D493" s="14">
        <v>44.61</v>
      </c>
      <c r="E493" s="14">
        <v>51.43</v>
      </c>
      <c r="F493" s="14">
        <v>122.22</v>
      </c>
      <c r="G493" s="14">
        <v>403.96</v>
      </c>
    </row>
    <row r="494" spans="1:7">
      <c r="A494" s="13" t="s">
        <v>185</v>
      </c>
      <c r="B494" s="14">
        <v>6.25</v>
      </c>
      <c r="C494" s="14">
        <v>-80.63</v>
      </c>
      <c r="D494" s="14">
        <v>78.5</v>
      </c>
      <c r="E494" s="14">
        <v>8.6</v>
      </c>
      <c r="F494" s="14">
        <v>7.48</v>
      </c>
      <c r="G494" s="14">
        <v>7.2</v>
      </c>
    </row>
    <row r="495" spans="1:7">
      <c r="A495" s="16" t="s">
        <v>327</v>
      </c>
      <c r="B495" s="12"/>
      <c r="C495" s="12"/>
      <c r="D495" s="12"/>
      <c r="E495" s="12"/>
      <c r="F495" s="12"/>
      <c r="G495" s="12"/>
    </row>
    <row r="496" spans="1:7">
      <c r="A496" s="13" t="s">
        <v>183</v>
      </c>
      <c r="B496" s="20">
        <v>468.06</v>
      </c>
      <c r="C496" s="20">
        <v>11.05</v>
      </c>
      <c r="D496" s="20">
        <v>94.77</v>
      </c>
      <c r="E496" s="20">
        <v>269.24</v>
      </c>
      <c r="F496" s="20">
        <v>538.35</v>
      </c>
      <c r="G496" s="20">
        <v>1425.05</v>
      </c>
    </row>
    <row r="497" spans="1:7">
      <c r="A497" s="13" t="s">
        <v>184</v>
      </c>
      <c r="B497" s="14">
        <v>34.31</v>
      </c>
      <c r="C497" s="14">
        <v>4.18</v>
      </c>
      <c r="D497" s="14">
        <v>11.78</v>
      </c>
      <c r="E497" s="14">
        <v>24.43</v>
      </c>
      <c r="F497" s="14">
        <v>44.32</v>
      </c>
      <c r="G497" s="14">
        <v>120.17</v>
      </c>
    </row>
    <row r="498" spans="1:7">
      <c r="A498" s="13" t="s">
        <v>185</v>
      </c>
      <c r="B498" s="14">
        <v>7.33</v>
      </c>
      <c r="C498" s="14">
        <v>37.81</v>
      </c>
      <c r="D498" s="14">
        <v>12.43</v>
      </c>
      <c r="E498" s="14">
        <v>9.07</v>
      </c>
      <c r="F498" s="14">
        <v>8.23</v>
      </c>
      <c r="G498" s="14">
        <v>8.43</v>
      </c>
    </row>
    <row r="499" spans="1:7">
      <c r="A499" s="16" t="s">
        <v>328</v>
      </c>
      <c r="B499" s="12"/>
      <c r="C499" s="12"/>
      <c r="D499" s="12"/>
      <c r="E499" s="12"/>
      <c r="F499" s="12"/>
      <c r="G499" s="12"/>
    </row>
    <row r="500" spans="1:7">
      <c r="A500" s="13" t="s">
        <v>183</v>
      </c>
      <c r="B500" s="20">
        <v>196.28</v>
      </c>
      <c r="C500" s="20">
        <v>49.82</v>
      </c>
      <c r="D500" s="20">
        <v>103.22</v>
      </c>
      <c r="E500" s="20">
        <v>167.09</v>
      </c>
      <c r="F500" s="20">
        <v>238.94</v>
      </c>
      <c r="G500" s="20">
        <v>421.86</v>
      </c>
    </row>
    <row r="501" spans="1:7">
      <c r="A501" s="13" t="s">
        <v>184</v>
      </c>
      <c r="B501" s="14">
        <v>19.940000000000001</v>
      </c>
      <c r="C501" s="14">
        <v>5.8</v>
      </c>
      <c r="D501" s="14">
        <v>15.14</v>
      </c>
      <c r="E501" s="14">
        <v>23.54</v>
      </c>
      <c r="F501" s="14">
        <v>25.57</v>
      </c>
      <c r="G501" s="14">
        <v>52.78</v>
      </c>
    </row>
    <row r="502" spans="1:7">
      <c r="A502" s="13" t="s">
        <v>185</v>
      </c>
      <c r="B502" s="14">
        <v>10.16</v>
      </c>
      <c r="C502" s="14">
        <v>11.64</v>
      </c>
      <c r="D502" s="14">
        <v>14.67</v>
      </c>
      <c r="E502" s="14">
        <v>14.09</v>
      </c>
      <c r="F502" s="14">
        <v>10.7</v>
      </c>
      <c r="G502" s="14">
        <v>12.51</v>
      </c>
    </row>
    <row r="503" spans="1:7">
      <c r="A503" s="11" t="s">
        <v>329</v>
      </c>
      <c r="B503" s="12"/>
      <c r="C503" s="12"/>
      <c r="D503" s="12"/>
      <c r="E503" s="12"/>
      <c r="F503" s="12"/>
      <c r="G503" s="12"/>
    </row>
    <row r="504" spans="1:7">
      <c r="A504" s="13" t="s">
        <v>183</v>
      </c>
      <c r="B504" s="20">
        <v>60858.01</v>
      </c>
      <c r="C504" s="20">
        <v>10534.07</v>
      </c>
      <c r="D504" s="20">
        <v>27419.3</v>
      </c>
      <c r="E504" s="20">
        <v>45179.24</v>
      </c>
      <c r="F504" s="20">
        <v>70049.649999999994</v>
      </c>
      <c r="G504" s="20">
        <v>150926.82999999999</v>
      </c>
    </row>
    <row r="505" spans="1:7">
      <c r="A505" s="13" t="s">
        <v>184</v>
      </c>
      <c r="B505" s="14">
        <v>882.3</v>
      </c>
      <c r="C505" s="14">
        <v>294.33</v>
      </c>
      <c r="D505" s="14">
        <v>193.71</v>
      </c>
      <c r="E505" s="14">
        <v>199.56</v>
      </c>
      <c r="F505" s="14">
        <v>400.07</v>
      </c>
      <c r="G505" s="14">
        <v>2811.5</v>
      </c>
    </row>
    <row r="506" spans="1:7">
      <c r="A506" s="13" t="s">
        <v>185</v>
      </c>
      <c r="B506" s="14">
        <v>1.45</v>
      </c>
      <c r="C506" s="14">
        <v>2.79</v>
      </c>
      <c r="D506" s="14">
        <v>0.71</v>
      </c>
      <c r="E506" s="14">
        <v>0.44</v>
      </c>
      <c r="F506" s="14">
        <v>0.56999999999999995</v>
      </c>
      <c r="G506" s="14">
        <v>1.86</v>
      </c>
    </row>
    <row r="507" spans="1:7">
      <c r="A507" s="19" t="s">
        <v>314</v>
      </c>
      <c r="B507" s="12"/>
      <c r="C507" s="12"/>
      <c r="D507" s="12"/>
      <c r="E507" s="12"/>
      <c r="F507" s="12"/>
      <c r="G507" s="12"/>
    </row>
    <row r="508" spans="1:7">
      <c r="A508" s="6" t="s">
        <v>330</v>
      </c>
      <c r="B508" s="12"/>
      <c r="C508" s="12"/>
      <c r="D508" s="12"/>
      <c r="E508" s="12"/>
      <c r="F508" s="12"/>
      <c r="G508" s="12"/>
    </row>
    <row r="509" spans="1:7">
      <c r="A509" s="6"/>
      <c r="B509" s="12"/>
      <c r="C509" s="12"/>
      <c r="D509" s="12"/>
      <c r="E509" s="12"/>
      <c r="F509" s="12"/>
      <c r="G509" s="12"/>
    </row>
    <row r="510" spans="1:7">
      <c r="A510" s="11" t="s">
        <v>331</v>
      </c>
      <c r="B510" s="12"/>
      <c r="C510" s="12"/>
      <c r="D510" s="12"/>
      <c r="E510" s="12"/>
      <c r="F510" s="12"/>
      <c r="G510" s="12"/>
    </row>
    <row r="511" spans="1:7">
      <c r="A511" s="13" t="s">
        <v>183</v>
      </c>
      <c r="B511" s="20">
        <v>-2520.13</v>
      </c>
      <c r="C511" s="20">
        <v>-945.5</v>
      </c>
      <c r="D511" s="20">
        <v>-1461.78</v>
      </c>
      <c r="E511" s="20">
        <v>-6367.75</v>
      </c>
      <c r="F511" s="20">
        <v>-5622.46</v>
      </c>
      <c r="G511" s="20">
        <v>1790.28</v>
      </c>
    </row>
    <row r="512" spans="1:7">
      <c r="A512" s="13" t="s">
        <v>184</v>
      </c>
      <c r="B512" s="14">
        <v>1290.0999999999999</v>
      </c>
      <c r="C512" s="14">
        <v>1059.3</v>
      </c>
      <c r="D512" s="14">
        <v>1999.1</v>
      </c>
      <c r="E512" s="14">
        <v>1058.9000000000001</v>
      </c>
      <c r="F512" s="14">
        <v>2443.4</v>
      </c>
      <c r="G512" s="14">
        <v>4922.6000000000004</v>
      </c>
    </row>
    <row r="513" spans="1:7">
      <c r="A513" s="13" t="s">
        <v>185</v>
      </c>
      <c r="B513" s="14">
        <v>-51.19</v>
      </c>
      <c r="C513" s="14">
        <v>-112</v>
      </c>
      <c r="D513" s="14">
        <v>-136.80000000000001</v>
      </c>
      <c r="E513" s="14">
        <v>-16.63</v>
      </c>
      <c r="F513" s="14">
        <v>-43.46</v>
      </c>
      <c r="G513" s="14">
        <v>274.95999999999998</v>
      </c>
    </row>
    <row r="514" spans="1:7">
      <c r="A514" s="16" t="s">
        <v>332</v>
      </c>
      <c r="B514" s="12"/>
      <c r="C514" s="12"/>
      <c r="D514" s="12"/>
      <c r="E514" s="12"/>
      <c r="F514" s="12"/>
      <c r="G514" s="12"/>
    </row>
    <row r="515" spans="1:7">
      <c r="A515" s="13" t="s">
        <v>183</v>
      </c>
      <c r="B515" s="20">
        <v>10646.67</v>
      </c>
      <c r="C515" s="20">
        <v>373.21</v>
      </c>
      <c r="D515" s="20">
        <v>5074.3500000000004</v>
      </c>
      <c r="E515" s="20">
        <v>5313.98</v>
      </c>
      <c r="F515" s="20">
        <v>11154.39</v>
      </c>
      <c r="G515" s="20">
        <v>31276.240000000002</v>
      </c>
    </row>
    <row r="516" spans="1:7">
      <c r="A516" s="13" t="s">
        <v>184</v>
      </c>
      <c r="B516" s="14">
        <v>1202.8</v>
      </c>
      <c r="C516" s="14">
        <v>739.39</v>
      </c>
      <c r="D516" s="14">
        <v>1686.5</v>
      </c>
      <c r="E516" s="14">
        <v>1086.9000000000001</v>
      </c>
      <c r="F516" s="14">
        <v>1771.6</v>
      </c>
      <c r="G516" s="14">
        <v>5465.1</v>
      </c>
    </row>
    <row r="517" spans="1:7">
      <c r="A517" s="13" t="s">
        <v>185</v>
      </c>
      <c r="B517" s="14">
        <v>11.3</v>
      </c>
      <c r="C517" s="14">
        <v>198.12</v>
      </c>
      <c r="D517" s="14">
        <v>33.24</v>
      </c>
      <c r="E517" s="14">
        <v>20.45</v>
      </c>
      <c r="F517" s="14">
        <v>15.88</v>
      </c>
      <c r="G517" s="14">
        <v>17.47</v>
      </c>
    </row>
    <row r="518" spans="1:7">
      <c r="A518" s="16" t="s">
        <v>333</v>
      </c>
      <c r="B518" s="12"/>
      <c r="C518" s="12"/>
      <c r="D518" s="12"/>
      <c r="E518" s="12"/>
      <c r="F518" s="12"/>
      <c r="G518" s="12"/>
    </row>
    <row r="519" spans="1:7">
      <c r="A519" s="13" t="s">
        <v>183</v>
      </c>
      <c r="B519" s="20">
        <v>13166.8</v>
      </c>
      <c r="C519" s="20">
        <v>1318.71</v>
      </c>
      <c r="D519" s="20">
        <v>6536.13</v>
      </c>
      <c r="E519" s="20">
        <v>11681.73</v>
      </c>
      <c r="F519" s="20">
        <v>16776.849999999999</v>
      </c>
      <c r="G519" s="20">
        <v>29485.95</v>
      </c>
    </row>
    <row r="520" spans="1:7">
      <c r="A520" s="13" t="s">
        <v>184</v>
      </c>
      <c r="B520" s="14">
        <v>869.24</v>
      </c>
      <c r="C520" s="14">
        <v>825.34</v>
      </c>
      <c r="D520" s="14">
        <v>972.97</v>
      </c>
      <c r="E520" s="14">
        <v>1359.2</v>
      </c>
      <c r="F520" s="14">
        <v>2316.9</v>
      </c>
      <c r="G520" s="14">
        <v>3004.1</v>
      </c>
    </row>
    <row r="521" spans="1:7">
      <c r="A521" s="13" t="s">
        <v>185</v>
      </c>
      <c r="B521" s="14">
        <v>6.6</v>
      </c>
      <c r="C521" s="14">
        <v>62.59</v>
      </c>
      <c r="D521" s="14">
        <v>14.89</v>
      </c>
      <c r="E521" s="14">
        <v>11.64</v>
      </c>
      <c r="F521" s="14">
        <v>13.81</v>
      </c>
      <c r="G521" s="14">
        <v>10.19</v>
      </c>
    </row>
    <row r="522" spans="1:7">
      <c r="A522" s="19" t="s">
        <v>314</v>
      </c>
      <c r="B522" s="12"/>
      <c r="C522" s="12"/>
      <c r="D522" s="12"/>
      <c r="E522" s="12"/>
      <c r="F522" s="12"/>
      <c r="G522" s="12"/>
    </row>
    <row r="523" spans="1:7">
      <c r="A523" s="11" t="s">
        <v>334</v>
      </c>
      <c r="B523" s="12"/>
      <c r="C523" s="12"/>
      <c r="D523" s="12"/>
      <c r="E523" s="12"/>
      <c r="F523" s="12"/>
      <c r="G523" s="12"/>
    </row>
    <row r="524" spans="1:7">
      <c r="A524" s="19" t="s">
        <v>314</v>
      </c>
      <c r="B524" s="12"/>
      <c r="C524" s="12"/>
      <c r="D524" s="12"/>
      <c r="E524" s="12"/>
      <c r="F524" s="12"/>
      <c r="G524" s="12"/>
    </row>
    <row r="525" spans="1:7">
      <c r="A525" s="16" t="s">
        <v>335</v>
      </c>
      <c r="B525" s="12"/>
      <c r="C525" s="12"/>
      <c r="D525" s="12"/>
      <c r="E525" s="12"/>
      <c r="F525" s="12"/>
      <c r="G525" s="12"/>
    </row>
    <row r="526" spans="1:7">
      <c r="A526" s="13" t="s">
        <v>183</v>
      </c>
      <c r="B526" s="20">
        <v>626.14</v>
      </c>
      <c r="C526" s="20">
        <v>273.83999999999997</v>
      </c>
      <c r="D526" s="20">
        <v>541.58000000000004</v>
      </c>
      <c r="E526" s="20">
        <v>390.41</v>
      </c>
      <c r="F526" s="20">
        <v>777.83</v>
      </c>
      <c r="G526" s="20">
        <v>1145.96</v>
      </c>
    </row>
    <row r="527" spans="1:7">
      <c r="A527" s="13" t="s">
        <v>184</v>
      </c>
      <c r="B527" s="14">
        <v>116.98</v>
      </c>
      <c r="C527" s="14">
        <v>127.42</v>
      </c>
      <c r="D527" s="14">
        <v>199.02</v>
      </c>
      <c r="E527" s="14">
        <v>144.33000000000001</v>
      </c>
      <c r="F527" s="14">
        <v>271.75</v>
      </c>
      <c r="G527" s="14">
        <v>355.95</v>
      </c>
    </row>
    <row r="528" spans="1:7">
      <c r="A528" s="13" t="s">
        <v>185</v>
      </c>
      <c r="B528" s="14">
        <v>18.68</v>
      </c>
      <c r="C528" s="14">
        <v>46.53</v>
      </c>
      <c r="D528" s="14">
        <v>36.75</v>
      </c>
      <c r="E528" s="14">
        <v>36.97</v>
      </c>
      <c r="F528" s="14">
        <v>34.94</v>
      </c>
      <c r="G528" s="14">
        <v>31.06</v>
      </c>
    </row>
    <row r="529" spans="1:7">
      <c r="A529" s="16" t="s">
        <v>336</v>
      </c>
      <c r="B529" s="12"/>
      <c r="C529" s="12"/>
      <c r="D529" s="12"/>
      <c r="E529" s="12"/>
      <c r="F529" s="12"/>
      <c r="G529" s="12"/>
    </row>
    <row r="530" spans="1:7">
      <c r="A530" s="13" t="s">
        <v>183</v>
      </c>
      <c r="B530" s="20">
        <v>-2278.5100000000002</v>
      </c>
      <c r="C530" s="20">
        <v>-354.45</v>
      </c>
      <c r="D530" s="20">
        <v>-697.37</v>
      </c>
      <c r="E530" s="20">
        <v>-1352.48</v>
      </c>
      <c r="F530" s="20">
        <v>-2762.77</v>
      </c>
      <c r="G530" s="20">
        <v>-6217.9</v>
      </c>
    </row>
    <row r="531" spans="1:7">
      <c r="A531" s="13" t="s">
        <v>184</v>
      </c>
      <c r="B531" s="14">
        <v>82.54</v>
      </c>
      <c r="C531" s="14">
        <v>29.52</v>
      </c>
      <c r="D531" s="14">
        <v>36.85</v>
      </c>
      <c r="E531" s="14">
        <v>71.77</v>
      </c>
      <c r="F531" s="14">
        <v>232.95</v>
      </c>
      <c r="G531" s="14">
        <v>232.7</v>
      </c>
    </row>
    <row r="532" spans="1:7">
      <c r="A532" s="13" t="s">
        <v>185</v>
      </c>
      <c r="B532" s="14">
        <v>-3.62</v>
      </c>
      <c r="C532" s="14">
        <v>-8.33</v>
      </c>
      <c r="D532" s="14">
        <v>-5.28</v>
      </c>
      <c r="E532" s="14">
        <v>-5.31</v>
      </c>
      <c r="F532" s="14">
        <v>-8.43</v>
      </c>
      <c r="G532" s="14">
        <v>-3.74</v>
      </c>
    </row>
    <row r="533" spans="1:7">
      <c r="A533" s="16" t="s">
        <v>337</v>
      </c>
      <c r="B533" s="12"/>
      <c r="C533" s="12"/>
      <c r="D533" s="12"/>
      <c r="E533" s="12"/>
      <c r="F533" s="12"/>
      <c r="G533" s="12"/>
    </row>
    <row r="534" spans="1:7">
      <c r="A534" s="13" t="s">
        <v>183</v>
      </c>
      <c r="B534" s="20">
        <v>182336.36</v>
      </c>
      <c r="C534" s="20">
        <v>71984.259999999995</v>
      </c>
      <c r="D534" s="20">
        <v>100591.47</v>
      </c>
      <c r="E534" s="20">
        <v>133283.47</v>
      </c>
      <c r="F534" s="20">
        <v>211006</v>
      </c>
      <c r="G534" s="20">
        <v>394402.62</v>
      </c>
    </row>
    <row r="535" spans="1:7">
      <c r="A535" s="13" t="s">
        <v>184</v>
      </c>
      <c r="B535" s="14">
        <v>3843.4</v>
      </c>
      <c r="C535" s="14">
        <v>3335.6</v>
      </c>
      <c r="D535" s="14">
        <v>2653.6</v>
      </c>
      <c r="E535" s="14">
        <v>2978</v>
      </c>
      <c r="F535" s="14">
        <v>4699.3999999999996</v>
      </c>
      <c r="G535" s="14">
        <v>9840.2000000000007</v>
      </c>
    </row>
    <row r="536" spans="1:7">
      <c r="A536" s="13" t="s">
        <v>185</v>
      </c>
      <c r="B536" s="14">
        <v>2.11</v>
      </c>
      <c r="C536" s="14">
        <v>4.63</v>
      </c>
      <c r="D536" s="14">
        <v>2.64</v>
      </c>
      <c r="E536" s="14">
        <v>2.23</v>
      </c>
      <c r="F536" s="14">
        <v>2.23</v>
      </c>
      <c r="G536" s="14">
        <v>2.4900000000000002</v>
      </c>
    </row>
    <row r="537" spans="1:7">
      <c r="A537" s="16" t="s">
        <v>338</v>
      </c>
      <c r="B537" s="12"/>
      <c r="C537" s="12"/>
      <c r="D537" s="12"/>
      <c r="E537" s="12"/>
      <c r="F537" s="12"/>
      <c r="G537" s="12"/>
    </row>
    <row r="538" spans="1:7">
      <c r="A538" s="13" t="s">
        <v>183</v>
      </c>
      <c r="B538" s="20">
        <v>898.13</v>
      </c>
      <c r="C538" s="20">
        <v>379.07</v>
      </c>
      <c r="D538" s="20">
        <v>547.89</v>
      </c>
      <c r="E538" s="20">
        <v>724.31</v>
      </c>
      <c r="F538" s="20">
        <v>1046.46</v>
      </c>
      <c r="G538" s="20">
        <v>1791.12</v>
      </c>
    </row>
    <row r="539" spans="1:7">
      <c r="A539" s="13" t="s">
        <v>184</v>
      </c>
      <c r="B539" s="14">
        <v>13.83</v>
      </c>
      <c r="C539" s="14">
        <v>11.43</v>
      </c>
      <c r="D539" s="14">
        <v>18</v>
      </c>
      <c r="E539" s="14">
        <v>12.54</v>
      </c>
      <c r="F539" s="14">
        <v>19.77</v>
      </c>
      <c r="G539" s="14">
        <v>37.520000000000003</v>
      </c>
    </row>
    <row r="540" spans="1:7">
      <c r="A540" s="13" t="s">
        <v>185</v>
      </c>
      <c r="B540" s="14">
        <v>1.54</v>
      </c>
      <c r="C540" s="14">
        <v>3.02</v>
      </c>
      <c r="D540" s="14">
        <v>3.29</v>
      </c>
      <c r="E540" s="14">
        <v>1.73</v>
      </c>
      <c r="F540" s="14">
        <v>1.89</v>
      </c>
      <c r="G540" s="14">
        <v>2.09</v>
      </c>
    </row>
    <row r="541" spans="1:7">
      <c r="A541" s="11" t="s">
        <v>339</v>
      </c>
      <c r="B541" s="12"/>
      <c r="C541" s="12"/>
      <c r="D541" s="12"/>
      <c r="E541" s="12"/>
      <c r="F541" s="12"/>
      <c r="G541" s="12"/>
    </row>
    <row r="542" spans="1:7">
      <c r="A542" s="13" t="s">
        <v>183</v>
      </c>
      <c r="B542" s="20">
        <v>1198.19</v>
      </c>
      <c r="C542" s="20">
        <v>328.67</v>
      </c>
      <c r="D542" s="20">
        <v>524.46</v>
      </c>
      <c r="E542" s="20">
        <v>810.16</v>
      </c>
      <c r="F542" s="20">
        <v>1289.07</v>
      </c>
      <c r="G542" s="20">
        <v>3035.41</v>
      </c>
    </row>
    <row r="543" spans="1:7">
      <c r="A543" s="13" t="s">
        <v>184</v>
      </c>
      <c r="B543" s="14">
        <v>46.32</v>
      </c>
      <c r="C543" s="14">
        <v>31.4</v>
      </c>
      <c r="D543" s="14">
        <v>37.04</v>
      </c>
      <c r="E543" s="14">
        <v>64.709999999999994</v>
      </c>
      <c r="F543" s="14">
        <v>84.98</v>
      </c>
      <c r="G543" s="14">
        <v>180.4</v>
      </c>
    </row>
    <row r="544" spans="1:7">
      <c r="A544" s="13" t="s">
        <v>185</v>
      </c>
      <c r="B544" s="14">
        <v>3.87</v>
      </c>
      <c r="C544" s="14">
        <v>9.5500000000000007</v>
      </c>
      <c r="D544" s="14">
        <v>7.06</v>
      </c>
      <c r="E544" s="14">
        <v>7.99</v>
      </c>
      <c r="F544" s="14">
        <v>6.59</v>
      </c>
      <c r="G544" s="14">
        <v>5.94</v>
      </c>
    </row>
    <row r="545" spans="1:7">
      <c r="A545" s="16" t="s">
        <v>340</v>
      </c>
      <c r="B545" s="12"/>
      <c r="C545" s="12"/>
      <c r="D545" s="12"/>
      <c r="E545" s="12"/>
      <c r="F545" s="12"/>
      <c r="G545" s="12"/>
    </row>
    <row r="546" spans="1:7">
      <c r="A546" s="13" t="s">
        <v>183</v>
      </c>
      <c r="B546" s="20">
        <v>92.8</v>
      </c>
      <c r="C546" s="20">
        <v>20.52</v>
      </c>
      <c r="D546" s="20">
        <v>29.45</v>
      </c>
      <c r="E546" s="20">
        <v>49.1</v>
      </c>
      <c r="F546" s="20">
        <v>100.25</v>
      </c>
      <c r="G546" s="20">
        <v>264.39999999999998</v>
      </c>
    </row>
    <row r="547" spans="1:7">
      <c r="A547" s="13" t="s">
        <v>184</v>
      </c>
      <c r="B547" s="14">
        <v>8.67</v>
      </c>
      <c r="C547" s="14">
        <v>5</v>
      </c>
      <c r="D547" s="14">
        <v>7.27</v>
      </c>
      <c r="E547" s="14">
        <v>5.27</v>
      </c>
      <c r="F547" s="14">
        <v>13</v>
      </c>
      <c r="G547" s="14">
        <v>40.44</v>
      </c>
    </row>
    <row r="548" spans="1:7">
      <c r="A548" s="13" t="s">
        <v>185</v>
      </c>
      <c r="B548" s="14">
        <v>9.34</v>
      </c>
      <c r="C548" s="14">
        <v>24.38</v>
      </c>
      <c r="D548" s="14">
        <v>24.69</v>
      </c>
      <c r="E548" s="14">
        <v>10.74</v>
      </c>
      <c r="F548" s="14">
        <v>12.97</v>
      </c>
      <c r="G548" s="14">
        <v>15.29</v>
      </c>
    </row>
    <row r="549" spans="1:7">
      <c r="A549" s="16" t="s">
        <v>341</v>
      </c>
      <c r="B549" s="12"/>
      <c r="C549" s="12"/>
      <c r="D549" s="12"/>
      <c r="E549" s="12"/>
      <c r="F549" s="12"/>
      <c r="G549" s="12"/>
    </row>
    <row r="550" spans="1:7">
      <c r="A550" s="13" t="s">
        <v>183</v>
      </c>
      <c r="B550" s="20">
        <v>11.16</v>
      </c>
      <c r="C550" s="20">
        <v>4.2300000000000004</v>
      </c>
      <c r="D550" s="20">
        <v>4.6100000000000003</v>
      </c>
      <c r="E550" s="20">
        <v>5.27</v>
      </c>
      <c r="F550" s="20">
        <v>15.45</v>
      </c>
      <c r="G550" s="20">
        <v>26.24</v>
      </c>
    </row>
    <row r="551" spans="1:7">
      <c r="A551" s="13" t="s">
        <v>184</v>
      </c>
      <c r="B551" s="14">
        <v>1.75</v>
      </c>
      <c r="C551" s="14">
        <v>2.33</v>
      </c>
      <c r="D551" s="14">
        <v>1.1100000000000001</v>
      </c>
      <c r="E551" s="14">
        <v>1.38</v>
      </c>
      <c r="F551" s="14">
        <v>4.88</v>
      </c>
      <c r="G551" s="14">
        <v>7.12</v>
      </c>
    </row>
    <row r="552" spans="1:7">
      <c r="A552" s="13" t="s">
        <v>185</v>
      </c>
      <c r="B552" s="14">
        <v>15.66</v>
      </c>
      <c r="C552" s="14">
        <v>55.21</v>
      </c>
      <c r="D552" s="14">
        <v>23.97</v>
      </c>
      <c r="E552" s="14">
        <v>26.19</v>
      </c>
      <c r="F552" s="14">
        <v>31.59</v>
      </c>
      <c r="G552" s="14">
        <v>27.13</v>
      </c>
    </row>
    <row r="553" spans="1:7">
      <c r="A553" s="16" t="s">
        <v>342</v>
      </c>
      <c r="B553" s="12"/>
      <c r="C553" s="12"/>
      <c r="D553" s="12"/>
      <c r="E553" s="12"/>
      <c r="F553" s="12"/>
      <c r="G553" s="12"/>
    </row>
    <row r="554" spans="1:7">
      <c r="A554" s="13" t="s">
        <v>183</v>
      </c>
      <c r="B554" s="20">
        <v>224.62</v>
      </c>
      <c r="C554" s="20">
        <v>69.489999999999995</v>
      </c>
      <c r="D554" s="20">
        <v>108.84</v>
      </c>
      <c r="E554" s="20">
        <v>168.5</v>
      </c>
      <c r="F554" s="20">
        <v>211.04</v>
      </c>
      <c r="G554" s="20">
        <v>564.71</v>
      </c>
    </row>
    <row r="555" spans="1:7">
      <c r="A555" s="13" t="s">
        <v>184</v>
      </c>
      <c r="B555" s="14">
        <v>13.7</v>
      </c>
      <c r="C555" s="14">
        <v>7.24</v>
      </c>
      <c r="D555" s="14">
        <v>10.51</v>
      </c>
      <c r="E555" s="14">
        <v>26.72</v>
      </c>
      <c r="F555" s="14">
        <v>18.28</v>
      </c>
      <c r="G555" s="14">
        <v>54.88</v>
      </c>
    </row>
    <row r="556" spans="1:7">
      <c r="A556" s="13" t="s">
        <v>185</v>
      </c>
      <c r="B556" s="14">
        <v>6.1</v>
      </c>
      <c r="C556" s="14">
        <v>10.42</v>
      </c>
      <c r="D556" s="14">
        <v>9.66</v>
      </c>
      <c r="E556" s="14">
        <v>15.86</v>
      </c>
      <c r="F556" s="14">
        <v>8.66</v>
      </c>
      <c r="G556" s="14">
        <v>9.7200000000000006</v>
      </c>
    </row>
    <row r="557" spans="1:7">
      <c r="A557" s="18" t="s">
        <v>343</v>
      </c>
      <c r="B557" s="12"/>
      <c r="C557" s="12"/>
      <c r="D557" s="12"/>
      <c r="E557" s="12"/>
      <c r="F557" s="12"/>
      <c r="G557" s="12"/>
    </row>
    <row r="558" spans="1:7">
      <c r="A558" s="13" t="s">
        <v>183</v>
      </c>
      <c r="B558" s="20">
        <v>29.97</v>
      </c>
      <c r="C558" s="20">
        <v>9.9700000000000006</v>
      </c>
      <c r="D558" s="20">
        <v>20.94</v>
      </c>
      <c r="E558" s="20">
        <v>29.91</v>
      </c>
      <c r="F558" s="20">
        <v>35.96</v>
      </c>
      <c r="G558" s="20">
        <v>53.06</v>
      </c>
    </row>
    <row r="559" spans="1:7">
      <c r="A559" s="13" t="s">
        <v>184</v>
      </c>
      <c r="B559" s="14">
        <v>1.68</v>
      </c>
      <c r="C559" s="14">
        <v>2.29</v>
      </c>
      <c r="D559" s="14">
        <v>2.36</v>
      </c>
      <c r="E559" s="14">
        <v>5.3</v>
      </c>
      <c r="F559" s="14">
        <v>4.45</v>
      </c>
      <c r="G559" s="14">
        <v>5.47</v>
      </c>
    </row>
    <row r="560" spans="1:7">
      <c r="A560" s="13" t="s">
        <v>185</v>
      </c>
      <c r="B560" s="14">
        <v>5.61</v>
      </c>
      <c r="C560" s="14">
        <v>22.99</v>
      </c>
      <c r="D560" s="14">
        <v>11.25</v>
      </c>
      <c r="E560" s="14">
        <v>17.71</v>
      </c>
      <c r="F560" s="14">
        <v>12.38</v>
      </c>
      <c r="G560" s="14">
        <v>10.31</v>
      </c>
    </row>
    <row r="561" spans="1:7">
      <c r="A561" s="18" t="s">
        <v>267</v>
      </c>
      <c r="B561" s="12"/>
      <c r="C561" s="12"/>
      <c r="D561" s="12"/>
      <c r="E561" s="12"/>
      <c r="F561" s="12"/>
      <c r="G561" s="12"/>
    </row>
    <row r="562" spans="1:7">
      <c r="A562" s="13" t="s">
        <v>183</v>
      </c>
      <c r="B562" s="20">
        <v>12.96</v>
      </c>
      <c r="C562" s="20">
        <v>2.27</v>
      </c>
      <c r="D562" s="20">
        <v>7.95</v>
      </c>
      <c r="E562" s="20">
        <v>17.59</v>
      </c>
      <c r="F562" s="20">
        <v>14.41</v>
      </c>
      <c r="G562" s="20">
        <v>22.57</v>
      </c>
    </row>
    <row r="563" spans="1:7">
      <c r="A563" s="13" t="s">
        <v>184</v>
      </c>
      <c r="B563" s="14">
        <v>2.38</v>
      </c>
      <c r="C563" s="14">
        <v>0.85</v>
      </c>
      <c r="D563" s="14">
        <v>3.01</v>
      </c>
      <c r="E563" s="14">
        <v>9.69</v>
      </c>
      <c r="F563" s="14">
        <v>3.99</v>
      </c>
      <c r="G563" s="14">
        <v>4.4800000000000004</v>
      </c>
    </row>
    <row r="564" spans="1:7">
      <c r="A564" s="13" t="s">
        <v>185</v>
      </c>
      <c r="B564" s="14">
        <v>18.34</v>
      </c>
      <c r="C564" s="14">
        <v>37.590000000000003</v>
      </c>
      <c r="D564" s="14">
        <v>37.840000000000003</v>
      </c>
      <c r="E564" s="14">
        <v>55.1</v>
      </c>
      <c r="F564" s="14">
        <v>27.71</v>
      </c>
      <c r="G564" s="14">
        <v>19.84</v>
      </c>
    </row>
    <row r="565" spans="1:7">
      <c r="A565" s="18" t="s">
        <v>344</v>
      </c>
      <c r="B565" s="12"/>
      <c r="C565" s="12"/>
      <c r="D565" s="12"/>
      <c r="E565" s="12"/>
      <c r="F565" s="12"/>
      <c r="G565" s="12"/>
    </row>
    <row r="566" spans="1:7">
      <c r="A566" s="13" t="s">
        <v>183</v>
      </c>
      <c r="B566" s="20">
        <v>20.54</v>
      </c>
      <c r="C566" s="20">
        <v>6.47</v>
      </c>
      <c r="D566" s="20">
        <v>10.31</v>
      </c>
      <c r="E566" s="20">
        <v>12.15</v>
      </c>
      <c r="F566" s="20">
        <v>23.99</v>
      </c>
      <c r="G566" s="20">
        <v>49.73</v>
      </c>
    </row>
    <row r="567" spans="1:7">
      <c r="A567" s="13" t="s">
        <v>184</v>
      </c>
      <c r="B567" s="14">
        <v>2.65</v>
      </c>
      <c r="C567" s="14">
        <v>1.85</v>
      </c>
      <c r="D567" s="14">
        <v>2.91</v>
      </c>
      <c r="E567" s="14">
        <v>2.76</v>
      </c>
      <c r="F567" s="14">
        <v>4.34</v>
      </c>
      <c r="G567" s="14">
        <v>9.74</v>
      </c>
    </row>
    <row r="568" spans="1:7">
      <c r="A568" s="13" t="s">
        <v>185</v>
      </c>
      <c r="B568" s="14">
        <v>12.88</v>
      </c>
      <c r="C568" s="14">
        <v>28.53</v>
      </c>
      <c r="D568" s="14">
        <v>28.21</v>
      </c>
      <c r="E568" s="14">
        <v>22.74</v>
      </c>
      <c r="F568" s="14">
        <v>18.09</v>
      </c>
      <c r="G568" s="14">
        <v>19.579999999999998</v>
      </c>
    </row>
    <row r="569" spans="1:7">
      <c r="A569" s="21" t="s">
        <v>345</v>
      </c>
      <c r="B569" s="12"/>
      <c r="C569" s="12"/>
      <c r="D569" s="12"/>
      <c r="E569" s="12"/>
      <c r="F569" s="12"/>
      <c r="G569" s="12"/>
    </row>
    <row r="570" spans="1:7">
      <c r="A570" s="13" t="s">
        <v>183</v>
      </c>
      <c r="B570" s="20">
        <v>7.43</v>
      </c>
      <c r="C570" s="20">
        <v>1.78</v>
      </c>
      <c r="D570" s="20">
        <v>3.54</v>
      </c>
      <c r="E570" s="20">
        <v>4.3600000000000003</v>
      </c>
      <c r="F570" s="20">
        <v>4.71</v>
      </c>
      <c r="G570" s="20">
        <v>22.71</v>
      </c>
    </row>
    <row r="571" spans="1:7">
      <c r="A571" s="13" t="s">
        <v>184</v>
      </c>
      <c r="B571" s="14">
        <v>1.85</v>
      </c>
      <c r="C571" s="14">
        <v>0.91</v>
      </c>
      <c r="D571" s="14">
        <v>1.26</v>
      </c>
      <c r="E571" s="14">
        <v>1.92</v>
      </c>
      <c r="F571" s="14">
        <v>2.12</v>
      </c>
      <c r="G571" s="14">
        <v>8.23</v>
      </c>
    </row>
    <row r="572" spans="1:7">
      <c r="A572" s="13" t="s">
        <v>185</v>
      </c>
      <c r="B572" s="14">
        <v>24.96</v>
      </c>
      <c r="C572" s="14">
        <v>51.07</v>
      </c>
      <c r="D572" s="14">
        <v>35.61</v>
      </c>
      <c r="E572" s="14">
        <v>44.04</v>
      </c>
      <c r="F572" s="14">
        <v>45.09</v>
      </c>
      <c r="G572" s="14">
        <v>36.24</v>
      </c>
    </row>
    <row r="573" spans="1:7">
      <c r="A573" s="21" t="s">
        <v>346</v>
      </c>
      <c r="B573" s="12"/>
      <c r="C573" s="12"/>
      <c r="D573" s="12"/>
      <c r="E573" s="12"/>
      <c r="F573" s="12"/>
      <c r="G573" s="12"/>
    </row>
    <row r="574" spans="1:7">
      <c r="A574" s="13" t="s">
        <v>183</v>
      </c>
      <c r="B574" s="20">
        <v>13.11</v>
      </c>
      <c r="C574" s="20">
        <v>4.6900000000000004</v>
      </c>
      <c r="D574" s="20">
        <v>6.76</v>
      </c>
      <c r="E574" s="20">
        <v>7.79</v>
      </c>
      <c r="F574" s="20">
        <v>19.29</v>
      </c>
      <c r="G574" s="20">
        <v>27.02</v>
      </c>
    </row>
    <row r="575" spans="1:7">
      <c r="A575" s="13" t="s">
        <v>184</v>
      </c>
      <c r="B575" s="14">
        <v>1.52</v>
      </c>
      <c r="C575" s="14">
        <v>1.5</v>
      </c>
      <c r="D575" s="14">
        <v>2.77</v>
      </c>
      <c r="E575" s="14">
        <v>1.86</v>
      </c>
      <c r="F575" s="14">
        <v>3.78</v>
      </c>
      <c r="G575" s="14">
        <v>4.47</v>
      </c>
    </row>
    <row r="576" spans="1:7">
      <c r="A576" s="13" t="s">
        <v>185</v>
      </c>
      <c r="B576" s="14">
        <v>11.62</v>
      </c>
      <c r="C576" s="14">
        <v>31.99</v>
      </c>
      <c r="D576" s="14">
        <v>40.909999999999997</v>
      </c>
      <c r="E576" s="14">
        <v>23.9</v>
      </c>
      <c r="F576" s="14">
        <v>19.59</v>
      </c>
      <c r="G576" s="14">
        <v>16.53</v>
      </c>
    </row>
    <row r="577" spans="1:7">
      <c r="A577" s="18" t="s">
        <v>272</v>
      </c>
      <c r="B577" s="12"/>
      <c r="C577" s="12"/>
      <c r="D577" s="12"/>
      <c r="E577" s="12"/>
      <c r="F577" s="12"/>
      <c r="G577" s="12"/>
    </row>
    <row r="578" spans="1:7">
      <c r="A578" s="13" t="s">
        <v>183</v>
      </c>
      <c r="B578" s="20">
        <v>55.13</v>
      </c>
      <c r="C578" s="20">
        <v>14.01</v>
      </c>
      <c r="D578" s="20">
        <v>25.69</v>
      </c>
      <c r="E578" s="20">
        <v>28.74</v>
      </c>
      <c r="F578" s="20">
        <v>48.54</v>
      </c>
      <c r="G578" s="20">
        <v>158.58000000000001</v>
      </c>
    </row>
    <row r="579" spans="1:7">
      <c r="A579" s="13" t="s">
        <v>184</v>
      </c>
      <c r="B579" s="14">
        <v>8.93</v>
      </c>
      <c r="C579" s="14">
        <v>3.14</v>
      </c>
      <c r="D579" s="14">
        <v>4.55</v>
      </c>
      <c r="E579" s="14">
        <v>4.38</v>
      </c>
      <c r="F579" s="14">
        <v>6.65</v>
      </c>
      <c r="G579" s="14">
        <v>44.68</v>
      </c>
    </row>
    <row r="580" spans="1:7">
      <c r="A580" s="13" t="s">
        <v>185</v>
      </c>
      <c r="B580" s="14">
        <v>16.190000000000001</v>
      </c>
      <c r="C580" s="14">
        <v>22.43</v>
      </c>
      <c r="D580" s="14">
        <v>17.73</v>
      </c>
      <c r="E580" s="14">
        <v>15.24</v>
      </c>
      <c r="F580" s="14">
        <v>13.69</v>
      </c>
      <c r="G580" s="14">
        <v>28.18</v>
      </c>
    </row>
    <row r="581" spans="1:7">
      <c r="A581" s="18" t="s">
        <v>347</v>
      </c>
      <c r="B581" s="12"/>
      <c r="C581" s="12"/>
      <c r="D581" s="12"/>
      <c r="E581" s="12"/>
      <c r="F581" s="12"/>
      <c r="G581" s="12"/>
    </row>
    <row r="582" spans="1:7">
      <c r="A582" s="13" t="s">
        <v>183</v>
      </c>
      <c r="B582" s="20">
        <v>106.02</v>
      </c>
      <c r="C582" s="20">
        <v>36.76</v>
      </c>
      <c r="D582" s="20">
        <v>43.96</v>
      </c>
      <c r="E582" s="20">
        <v>80.11</v>
      </c>
      <c r="F582" s="20">
        <v>88.15</v>
      </c>
      <c r="G582" s="20">
        <v>280.77</v>
      </c>
    </row>
    <row r="583" spans="1:7">
      <c r="A583" s="13" t="s">
        <v>184</v>
      </c>
      <c r="B583" s="14">
        <v>8.8000000000000007</v>
      </c>
      <c r="C583" s="14">
        <v>5.5</v>
      </c>
      <c r="D583" s="14">
        <v>8.06</v>
      </c>
      <c r="E583" s="14">
        <v>22.05</v>
      </c>
      <c r="F583" s="14">
        <v>15.99</v>
      </c>
      <c r="G583" s="14">
        <v>30.81</v>
      </c>
    </row>
    <row r="584" spans="1:7">
      <c r="A584" s="13" t="s">
        <v>185</v>
      </c>
      <c r="B584" s="14">
        <v>8.3000000000000007</v>
      </c>
      <c r="C584" s="14">
        <v>14.97</v>
      </c>
      <c r="D584" s="14">
        <v>18.34</v>
      </c>
      <c r="E584" s="14">
        <v>27.52</v>
      </c>
      <c r="F584" s="14">
        <v>18.14</v>
      </c>
      <c r="G584" s="14">
        <v>10.97</v>
      </c>
    </row>
    <row r="585" spans="1:7">
      <c r="A585" s="16" t="s">
        <v>348</v>
      </c>
      <c r="B585" s="12"/>
      <c r="C585" s="12"/>
      <c r="D585" s="12"/>
      <c r="E585" s="12"/>
      <c r="F585" s="12"/>
      <c r="G585" s="12"/>
    </row>
    <row r="586" spans="1:7">
      <c r="A586" s="13" t="s">
        <v>183</v>
      </c>
      <c r="B586" s="20">
        <v>240.74</v>
      </c>
      <c r="C586" s="20">
        <v>126.71</v>
      </c>
      <c r="D586" s="20">
        <v>150.4</v>
      </c>
      <c r="E586" s="20">
        <v>204.43</v>
      </c>
      <c r="F586" s="20">
        <v>308.79000000000002</v>
      </c>
      <c r="G586" s="20">
        <v>413.2</v>
      </c>
    </row>
    <row r="587" spans="1:7">
      <c r="A587" s="13" t="s">
        <v>184</v>
      </c>
      <c r="B587" s="14">
        <v>17.82</v>
      </c>
      <c r="C587" s="14">
        <v>22.85</v>
      </c>
      <c r="D587" s="14">
        <v>15.45</v>
      </c>
      <c r="E587" s="14">
        <v>24.34</v>
      </c>
      <c r="F587" s="14">
        <v>34.67</v>
      </c>
      <c r="G587" s="14">
        <v>70.48</v>
      </c>
    </row>
    <row r="588" spans="1:7">
      <c r="A588" s="13" t="s">
        <v>185</v>
      </c>
      <c r="B588" s="14">
        <v>7.4</v>
      </c>
      <c r="C588" s="14">
        <v>18.03</v>
      </c>
      <c r="D588" s="14">
        <v>10.28</v>
      </c>
      <c r="E588" s="14">
        <v>11.9</v>
      </c>
      <c r="F588" s="14">
        <v>11.23</v>
      </c>
      <c r="G588" s="14">
        <v>17.059999999999999</v>
      </c>
    </row>
    <row r="589" spans="1:7">
      <c r="A589" s="18" t="s">
        <v>349</v>
      </c>
      <c r="B589" s="12"/>
      <c r="C589" s="12"/>
      <c r="D589" s="12"/>
      <c r="E589" s="12"/>
      <c r="F589" s="12"/>
      <c r="G589" s="12"/>
    </row>
    <row r="590" spans="1:7">
      <c r="A590" s="13" t="s">
        <v>183</v>
      </c>
      <c r="B590" s="20">
        <v>57.15</v>
      </c>
      <c r="C590" s="20">
        <v>44.2</v>
      </c>
      <c r="D590" s="20">
        <v>31.19</v>
      </c>
      <c r="E590" s="20">
        <v>46.34</v>
      </c>
      <c r="F590" s="20">
        <v>64.37</v>
      </c>
      <c r="G590" s="20">
        <v>99.64</v>
      </c>
    </row>
    <row r="591" spans="1:7">
      <c r="A591" s="13" t="s">
        <v>184</v>
      </c>
      <c r="B591" s="14">
        <v>6.91</v>
      </c>
      <c r="C591" s="14">
        <v>12.03</v>
      </c>
      <c r="D591" s="14">
        <v>5.57</v>
      </c>
      <c r="E591" s="14">
        <v>8.15</v>
      </c>
      <c r="F591" s="14">
        <v>10.24</v>
      </c>
      <c r="G591" s="14">
        <v>25.3</v>
      </c>
    </row>
    <row r="592" spans="1:7">
      <c r="A592" s="13" t="s">
        <v>185</v>
      </c>
      <c r="B592" s="14">
        <v>12.09</v>
      </c>
      <c r="C592" s="14">
        <v>27.22</v>
      </c>
      <c r="D592" s="14">
        <v>17.84</v>
      </c>
      <c r="E592" s="14">
        <v>17.600000000000001</v>
      </c>
      <c r="F592" s="14">
        <v>15.91</v>
      </c>
      <c r="G592" s="14">
        <v>25.4</v>
      </c>
    </row>
    <row r="593" spans="1:7">
      <c r="A593" s="18" t="s">
        <v>350</v>
      </c>
      <c r="B593" s="12"/>
      <c r="C593" s="12"/>
      <c r="D593" s="12"/>
      <c r="E593" s="12"/>
      <c r="F593" s="12"/>
      <c r="G593" s="12"/>
    </row>
    <row r="594" spans="1:7">
      <c r="A594" s="13" t="s">
        <v>183</v>
      </c>
      <c r="B594" s="20">
        <v>87.01</v>
      </c>
      <c r="C594" s="20">
        <v>27.35</v>
      </c>
      <c r="D594" s="20">
        <v>45.49</v>
      </c>
      <c r="E594" s="20">
        <v>72.34</v>
      </c>
      <c r="F594" s="20">
        <v>115.46</v>
      </c>
      <c r="G594" s="20">
        <v>174.34</v>
      </c>
    </row>
    <row r="595" spans="1:7">
      <c r="A595" s="13" t="s">
        <v>184</v>
      </c>
      <c r="B595" s="14">
        <v>12.18</v>
      </c>
      <c r="C595" s="14">
        <v>7.57</v>
      </c>
      <c r="D595" s="14">
        <v>6.4</v>
      </c>
      <c r="E595" s="14">
        <v>19.809999999999999</v>
      </c>
      <c r="F595" s="14">
        <v>26.25</v>
      </c>
      <c r="G595" s="14">
        <v>46.34</v>
      </c>
    </row>
    <row r="596" spans="1:7">
      <c r="A596" s="13" t="s">
        <v>185</v>
      </c>
      <c r="B596" s="14">
        <v>14</v>
      </c>
      <c r="C596" s="14">
        <v>27.66</v>
      </c>
      <c r="D596" s="14">
        <v>14.06</v>
      </c>
      <c r="E596" s="14">
        <v>27.38</v>
      </c>
      <c r="F596" s="14">
        <v>22.74</v>
      </c>
      <c r="G596" s="14">
        <v>26.58</v>
      </c>
    </row>
    <row r="597" spans="1:7">
      <c r="A597" s="18" t="s">
        <v>351</v>
      </c>
      <c r="B597" s="12"/>
      <c r="C597" s="12"/>
      <c r="D597" s="12"/>
      <c r="E597" s="12"/>
      <c r="F597" s="12"/>
      <c r="G597" s="12"/>
    </row>
    <row r="598" spans="1:7">
      <c r="A598" s="13" t="s">
        <v>183</v>
      </c>
      <c r="B598" s="20">
        <v>45.02</v>
      </c>
      <c r="C598" s="20">
        <v>21.23</v>
      </c>
      <c r="D598" s="20">
        <v>37.74</v>
      </c>
      <c r="E598" s="20">
        <v>36.28</v>
      </c>
      <c r="F598" s="20">
        <v>63</v>
      </c>
      <c r="G598" s="20">
        <v>66.819999999999993</v>
      </c>
    </row>
    <row r="599" spans="1:7">
      <c r="A599" s="13" t="s">
        <v>184</v>
      </c>
      <c r="B599" s="14">
        <v>2.79</v>
      </c>
      <c r="C599" s="14">
        <v>5.17</v>
      </c>
      <c r="D599" s="14">
        <v>6.71</v>
      </c>
      <c r="E599" s="14">
        <v>4.99</v>
      </c>
      <c r="F599" s="14">
        <v>7.65</v>
      </c>
      <c r="G599" s="14">
        <v>6.38</v>
      </c>
    </row>
    <row r="600" spans="1:7">
      <c r="A600" s="13" t="s">
        <v>185</v>
      </c>
      <c r="B600" s="14">
        <v>6.21</v>
      </c>
      <c r="C600" s="14">
        <v>24.35</v>
      </c>
      <c r="D600" s="14">
        <v>17.78</v>
      </c>
      <c r="E600" s="14">
        <v>13.76</v>
      </c>
      <c r="F600" s="14">
        <v>12.14</v>
      </c>
      <c r="G600" s="14">
        <v>9.5399999999999991</v>
      </c>
    </row>
    <row r="601" spans="1:7">
      <c r="A601" s="18" t="s">
        <v>352</v>
      </c>
      <c r="B601" s="12"/>
      <c r="C601" s="12"/>
      <c r="D601" s="12"/>
      <c r="E601" s="12"/>
      <c r="F601" s="12"/>
      <c r="G601" s="12"/>
    </row>
    <row r="602" spans="1:7">
      <c r="A602" s="13" t="s">
        <v>183</v>
      </c>
      <c r="B602" s="20">
        <v>51.55</v>
      </c>
      <c r="C602" s="20">
        <v>33.93</v>
      </c>
      <c r="D602" s="20">
        <v>35.979999999999997</v>
      </c>
      <c r="E602" s="20">
        <v>49.48</v>
      </c>
      <c r="F602" s="20">
        <v>65.95</v>
      </c>
      <c r="G602" s="20">
        <v>72.400000000000006</v>
      </c>
    </row>
    <row r="603" spans="1:7">
      <c r="A603" s="13" t="s">
        <v>184</v>
      </c>
      <c r="B603" s="14">
        <v>5.75</v>
      </c>
      <c r="C603" s="14">
        <v>7.99</v>
      </c>
      <c r="D603" s="14">
        <v>7.14</v>
      </c>
      <c r="E603" s="14">
        <v>10.29</v>
      </c>
      <c r="F603" s="14">
        <v>13.8</v>
      </c>
      <c r="G603" s="14">
        <v>17.190000000000001</v>
      </c>
    </row>
    <row r="604" spans="1:7">
      <c r="A604" s="13" t="s">
        <v>185</v>
      </c>
      <c r="B604" s="14">
        <v>11.16</v>
      </c>
      <c r="C604" s="14">
        <v>23.54</v>
      </c>
      <c r="D604" s="14">
        <v>19.850000000000001</v>
      </c>
      <c r="E604" s="14">
        <v>20.79</v>
      </c>
      <c r="F604" s="14">
        <v>20.92</v>
      </c>
      <c r="G604" s="14">
        <v>23.75</v>
      </c>
    </row>
    <row r="605" spans="1:7">
      <c r="A605" s="21" t="s">
        <v>353</v>
      </c>
      <c r="B605" s="12"/>
      <c r="C605" s="12"/>
      <c r="D605" s="12"/>
      <c r="E605" s="12"/>
      <c r="F605" s="12"/>
      <c r="G605" s="12"/>
    </row>
    <row r="606" spans="1:7">
      <c r="A606" s="13" t="s">
        <v>183</v>
      </c>
      <c r="B606" s="20">
        <v>20.72</v>
      </c>
      <c r="C606" s="20">
        <v>7.43</v>
      </c>
      <c r="D606" s="20">
        <v>14.92</v>
      </c>
      <c r="E606" s="20">
        <v>18.66</v>
      </c>
      <c r="F606" s="20">
        <v>32.15</v>
      </c>
      <c r="G606" s="20">
        <v>30.42</v>
      </c>
    </row>
    <row r="607" spans="1:7">
      <c r="A607" s="13" t="s">
        <v>184</v>
      </c>
      <c r="B607" s="14">
        <v>3.27</v>
      </c>
      <c r="C607" s="14">
        <v>1.71</v>
      </c>
      <c r="D607" s="14">
        <v>4.8600000000000003</v>
      </c>
      <c r="E607" s="14">
        <v>7.56</v>
      </c>
      <c r="F607" s="14">
        <v>9.4700000000000006</v>
      </c>
      <c r="G607" s="14">
        <v>8.49</v>
      </c>
    </row>
    <row r="608" spans="1:7">
      <c r="A608" s="13" t="s">
        <v>185</v>
      </c>
      <c r="B608" s="14">
        <v>15.77</v>
      </c>
      <c r="C608" s="14">
        <v>23.08</v>
      </c>
      <c r="D608" s="14">
        <v>32.56</v>
      </c>
      <c r="E608" s="14">
        <v>40.5</v>
      </c>
      <c r="F608" s="14">
        <v>29.44</v>
      </c>
      <c r="G608" s="14">
        <v>27.92</v>
      </c>
    </row>
    <row r="609" spans="1:7">
      <c r="A609" s="21" t="s">
        <v>354</v>
      </c>
      <c r="B609" s="12"/>
      <c r="C609" s="12"/>
      <c r="D609" s="12"/>
      <c r="E609" s="12"/>
      <c r="F609" s="12"/>
      <c r="G609" s="12"/>
    </row>
    <row r="610" spans="1:7">
      <c r="A610" s="13" t="s">
        <v>183</v>
      </c>
      <c r="B610" s="20">
        <v>30.83</v>
      </c>
      <c r="C610" s="20">
        <v>26.5</v>
      </c>
      <c r="D610" s="20">
        <v>21.06</v>
      </c>
      <c r="E610" s="20">
        <v>30.82</v>
      </c>
      <c r="F610" s="20">
        <v>33.799999999999997</v>
      </c>
      <c r="G610" s="20">
        <v>41.97</v>
      </c>
    </row>
    <row r="611" spans="1:7">
      <c r="A611" s="13" t="s">
        <v>184</v>
      </c>
      <c r="B611" s="14">
        <v>3.93</v>
      </c>
      <c r="C611" s="14">
        <v>7.72</v>
      </c>
      <c r="D611" s="14">
        <v>4.9800000000000004</v>
      </c>
      <c r="E611" s="14">
        <v>5.08</v>
      </c>
      <c r="F611" s="14">
        <v>6.86</v>
      </c>
      <c r="G611" s="14">
        <v>15.38</v>
      </c>
    </row>
    <row r="612" spans="1:7">
      <c r="A612" s="13" t="s">
        <v>185</v>
      </c>
      <c r="B612" s="14">
        <v>12.75</v>
      </c>
      <c r="C612" s="14">
        <v>29.15</v>
      </c>
      <c r="D612" s="14">
        <v>23.64</v>
      </c>
      <c r="E612" s="14">
        <v>16.48</v>
      </c>
      <c r="F612" s="14">
        <v>20.3</v>
      </c>
      <c r="G612" s="14">
        <v>36.65</v>
      </c>
    </row>
    <row r="613" spans="1:7">
      <c r="A613" s="16" t="s">
        <v>355</v>
      </c>
      <c r="B613" s="12"/>
      <c r="C613" s="12"/>
      <c r="D613" s="12"/>
      <c r="E613" s="12"/>
      <c r="F613" s="12"/>
      <c r="G613" s="12"/>
    </row>
    <row r="614" spans="1:7">
      <c r="A614" s="13" t="s">
        <v>183</v>
      </c>
      <c r="B614" s="20">
        <v>108.83</v>
      </c>
      <c r="C614" s="20">
        <v>19.54</v>
      </c>
      <c r="D614" s="20">
        <v>43.99</v>
      </c>
      <c r="E614" s="20">
        <v>62.3</v>
      </c>
      <c r="F614" s="20">
        <v>170.06</v>
      </c>
      <c r="G614" s="20">
        <v>247.96</v>
      </c>
    </row>
    <row r="615" spans="1:7">
      <c r="A615" s="13" t="s">
        <v>184</v>
      </c>
      <c r="B615" s="14">
        <v>14.77</v>
      </c>
      <c r="C615" s="14">
        <v>4.43</v>
      </c>
      <c r="D615" s="14">
        <v>15.67</v>
      </c>
      <c r="E615" s="14">
        <v>15.43</v>
      </c>
      <c r="F615" s="14">
        <v>51.53</v>
      </c>
      <c r="G615" s="14">
        <v>51.43</v>
      </c>
    </row>
    <row r="616" spans="1:7">
      <c r="A616" s="13" t="s">
        <v>185</v>
      </c>
      <c r="B616" s="14">
        <v>13.57</v>
      </c>
      <c r="C616" s="14">
        <v>22.66</v>
      </c>
      <c r="D616" s="14">
        <v>35.630000000000003</v>
      </c>
      <c r="E616" s="14">
        <v>24.77</v>
      </c>
      <c r="F616" s="14">
        <v>30.3</v>
      </c>
      <c r="G616" s="14">
        <v>20.74</v>
      </c>
    </row>
    <row r="617" spans="1:7">
      <c r="A617" s="16" t="s">
        <v>356</v>
      </c>
      <c r="B617" s="12"/>
      <c r="C617" s="12"/>
      <c r="D617" s="12"/>
      <c r="E617" s="12"/>
      <c r="F617" s="12"/>
      <c r="G617" s="12"/>
    </row>
    <row r="618" spans="1:7">
      <c r="A618" s="13" t="s">
        <v>183</v>
      </c>
      <c r="B618" s="20">
        <v>22.98</v>
      </c>
      <c r="C618" s="20">
        <v>7.84</v>
      </c>
      <c r="D618" s="20">
        <v>9.7799999999999994</v>
      </c>
      <c r="E618" s="20">
        <v>21.33</v>
      </c>
      <c r="F618" s="20">
        <v>22.46</v>
      </c>
      <c r="G618" s="20">
        <v>53.43</v>
      </c>
    </row>
    <row r="619" spans="1:7">
      <c r="A619" s="13" t="s">
        <v>184</v>
      </c>
      <c r="B619" s="14">
        <v>2.79</v>
      </c>
      <c r="C619" s="14">
        <v>2.68</v>
      </c>
      <c r="D619" s="14">
        <v>2.87</v>
      </c>
      <c r="E619" s="14">
        <v>7.86</v>
      </c>
      <c r="F619" s="14">
        <v>5.0999999999999996</v>
      </c>
      <c r="G619" s="14">
        <v>12.18</v>
      </c>
    </row>
    <row r="620" spans="1:7">
      <c r="A620" s="13" t="s">
        <v>185</v>
      </c>
      <c r="B620" s="14">
        <v>12.16</v>
      </c>
      <c r="C620" s="14">
        <v>34.25</v>
      </c>
      <c r="D620" s="14">
        <v>29.29</v>
      </c>
      <c r="E620" s="14">
        <v>36.83</v>
      </c>
      <c r="F620" s="14">
        <v>22.71</v>
      </c>
      <c r="G620" s="14">
        <v>22.8</v>
      </c>
    </row>
    <row r="621" spans="1:7">
      <c r="A621" s="16" t="s">
        <v>357</v>
      </c>
      <c r="B621" s="12"/>
      <c r="C621" s="12"/>
      <c r="D621" s="12"/>
      <c r="E621" s="12"/>
      <c r="F621" s="12"/>
      <c r="G621" s="12"/>
    </row>
    <row r="622" spans="1:7">
      <c r="A622" s="13" t="s">
        <v>183</v>
      </c>
      <c r="B622" s="20">
        <v>102.71</v>
      </c>
      <c r="C622" s="20">
        <v>27.13</v>
      </c>
      <c r="D622" s="20">
        <v>46.7</v>
      </c>
      <c r="E622" s="20">
        <v>73.12</v>
      </c>
      <c r="F622" s="20">
        <v>141.38999999999999</v>
      </c>
      <c r="G622" s="20">
        <v>225.03</v>
      </c>
    </row>
    <row r="623" spans="1:7">
      <c r="A623" s="13" t="s">
        <v>184</v>
      </c>
      <c r="B623" s="14">
        <v>6.62</v>
      </c>
      <c r="C623" s="14">
        <v>8.7100000000000009</v>
      </c>
      <c r="D623" s="14">
        <v>8.69</v>
      </c>
      <c r="E623" s="14">
        <v>10.42</v>
      </c>
      <c r="F623" s="14">
        <v>19.68</v>
      </c>
      <c r="G623" s="14">
        <v>19.59</v>
      </c>
    </row>
    <row r="624" spans="1:7">
      <c r="A624" s="13" t="s">
        <v>185</v>
      </c>
      <c r="B624" s="14">
        <v>6.44</v>
      </c>
      <c r="C624" s="14">
        <v>32.119999999999997</v>
      </c>
      <c r="D624" s="14">
        <v>18.61</v>
      </c>
      <c r="E624" s="14">
        <v>14.25</v>
      </c>
      <c r="F624" s="14">
        <v>13.92</v>
      </c>
      <c r="G624" s="14">
        <v>8.7100000000000009</v>
      </c>
    </row>
    <row r="625" spans="1:7">
      <c r="A625" s="18" t="s">
        <v>358</v>
      </c>
      <c r="B625" s="12"/>
      <c r="C625" s="12"/>
      <c r="D625" s="12"/>
      <c r="E625" s="12"/>
      <c r="F625" s="12"/>
      <c r="G625" s="12"/>
    </row>
    <row r="626" spans="1:7">
      <c r="A626" s="13" t="s">
        <v>183</v>
      </c>
      <c r="B626" s="20">
        <v>34.94</v>
      </c>
      <c r="C626" s="20">
        <v>6.76</v>
      </c>
      <c r="D626" s="20">
        <v>12.46</v>
      </c>
      <c r="E626" s="20">
        <v>35.909999999999997</v>
      </c>
      <c r="F626" s="20">
        <v>56.1</v>
      </c>
      <c r="G626" s="20">
        <v>63.44</v>
      </c>
    </row>
    <row r="627" spans="1:7">
      <c r="A627" s="13" t="s">
        <v>184</v>
      </c>
      <c r="B627" s="14">
        <v>3.32</v>
      </c>
      <c r="C627" s="14">
        <v>2.73</v>
      </c>
      <c r="D627" s="14">
        <v>2.2400000000000002</v>
      </c>
      <c r="E627" s="14">
        <v>6.54</v>
      </c>
      <c r="F627" s="14">
        <v>11.69</v>
      </c>
      <c r="G627" s="14">
        <v>8.77</v>
      </c>
    </row>
    <row r="628" spans="1:7">
      <c r="A628" s="13" t="s">
        <v>185</v>
      </c>
      <c r="B628" s="14">
        <v>9.52</v>
      </c>
      <c r="C628" s="14">
        <v>40.39</v>
      </c>
      <c r="D628" s="14">
        <v>17.940000000000001</v>
      </c>
      <c r="E628" s="14">
        <v>18.2</v>
      </c>
      <c r="F628" s="14">
        <v>20.84</v>
      </c>
      <c r="G628" s="14">
        <v>13.83</v>
      </c>
    </row>
    <row r="629" spans="1:7">
      <c r="A629" s="18" t="s">
        <v>359</v>
      </c>
      <c r="B629" s="12"/>
      <c r="C629" s="12"/>
      <c r="D629" s="12"/>
      <c r="E629" s="12"/>
      <c r="F629" s="12"/>
      <c r="G629" s="12"/>
    </row>
    <row r="630" spans="1:7">
      <c r="A630" s="13" t="s">
        <v>183</v>
      </c>
      <c r="B630" s="20">
        <v>67.77</v>
      </c>
      <c r="C630" s="20">
        <v>20.37</v>
      </c>
      <c r="D630" s="20">
        <v>34.24</v>
      </c>
      <c r="E630" s="20">
        <v>37.21</v>
      </c>
      <c r="F630" s="20">
        <v>85.3</v>
      </c>
      <c r="G630" s="20">
        <v>161.6</v>
      </c>
    </row>
    <row r="631" spans="1:7">
      <c r="A631" s="13" t="s">
        <v>184</v>
      </c>
      <c r="B631" s="14">
        <v>5.45</v>
      </c>
      <c r="C631" s="14">
        <v>8.36</v>
      </c>
      <c r="D631" s="14">
        <v>7.58</v>
      </c>
      <c r="E631" s="14">
        <v>7.03</v>
      </c>
      <c r="F631" s="14">
        <v>17.62</v>
      </c>
      <c r="G631" s="14">
        <v>16.82</v>
      </c>
    </row>
    <row r="632" spans="1:7">
      <c r="A632" s="13" t="s">
        <v>185</v>
      </c>
      <c r="B632" s="14">
        <v>8.0399999999999991</v>
      </c>
      <c r="C632" s="14">
        <v>41.01</v>
      </c>
      <c r="D632" s="14">
        <v>22.12</v>
      </c>
      <c r="E632" s="14">
        <v>18.89</v>
      </c>
      <c r="F632" s="14">
        <v>20.65</v>
      </c>
      <c r="G632" s="14">
        <v>10.41</v>
      </c>
    </row>
    <row r="633" spans="1:7">
      <c r="A633" s="16" t="s">
        <v>360</v>
      </c>
      <c r="B633" s="12"/>
      <c r="C633" s="12"/>
      <c r="D633" s="12"/>
      <c r="E633" s="12"/>
      <c r="F633" s="12"/>
      <c r="G633" s="12"/>
    </row>
    <row r="634" spans="1:7">
      <c r="A634" s="13" t="s">
        <v>183</v>
      </c>
      <c r="B634" s="20">
        <v>17.52</v>
      </c>
      <c r="C634" s="20">
        <v>6.67</v>
      </c>
      <c r="D634" s="20">
        <v>11.28</v>
      </c>
      <c r="E634" s="20">
        <v>11.77</v>
      </c>
      <c r="F634" s="20">
        <v>20.440000000000001</v>
      </c>
      <c r="G634" s="20">
        <v>37.42</v>
      </c>
    </row>
    <row r="635" spans="1:7">
      <c r="A635" s="13" t="s">
        <v>184</v>
      </c>
      <c r="B635" s="14">
        <v>2.2000000000000002</v>
      </c>
      <c r="C635" s="14">
        <v>2.35</v>
      </c>
      <c r="D635" s="14">
        <v>3.19</v>
      </c>
      <c r="E635" s="14">
        <v>3.02</v>
      </c>
      <c r="F635" s="14">
        <v>3.69</v>
      </c>
      <c r="G635" s="14">
        <v>10.06</v>
      </c>
    </row>
    <row r="636" spans="1:7">
      <c r="A636" s="13" t="s">
        <v>185</v>
      </c>
      <c r="B636" s="14">
        <v>12.56</v>
      </c>
      <c r="C636" s="14">
        <v>35.26</v>
      </c>
      <c r="D636" s="14">
        <v>28.26</v>
      </c>
      <c r="E636" s="14">
        <v>25.69</v>
      </c>
      <c r="F636" s="14">
        <v>18.04</v>
      </c>
      <c r="G636" s="14">
        <v>26.88</v>
      </c>
    </row>
    <row r="637" spans="1:7">
      <c r="A637" s="16" t="s">
        <v>361</v>
      </c>
      <c r="B637" s="12"/>
      <c r="C637" s="12"/>
      <c r="D637" s="12"/>
      <c r="E637" s="12"/>
      <c r="F637" s="12"/>
      <c r="G637" s="12"/>
    </row>
    <row r="638" spans="1:7">
      <c r="A638" s="13" t="s">
        <v>183</v>
      </c>
      <c r="B638" s="20">
        <v>1.03</v>
      </c>
      <c r="C638" s="20">
        <v>0.26</v>
      </c>
      <c r="D638" s="20">
        <v>0.82</v>
      </c>
      <c r="E638" s="20">
        <v>0.73</v>
      </c>
      <c r="F638" s="20">
        <v>2.04</v>
      </c>
      <c r="G638" s="20">
        <v>1.3</v>
      </c>
    </row>
    <row r="639" spans="1:7">
      <c r="A639" s="13" t="s">
        <v>184</v>
      </c>
      <c r="B639" s="14">
        <v>0.16</v>
      </c>
      <c r="C639" s="14">
        <v>0.1</v>
      </c>
      <c r="D639" s="14">
        <v>0.23</v>
      </c>
      <c r="E639" s="14">
        <v>0.15</v>
      </c>
      <c r="F639" s="14">
        <v>0.63</v>
      </c>
      <c r="G639" s="14">
        <v>0.39</v>
      </c>
    </row>
    <row r="640" spans="1:7">
      <c r="A640" s="13" t="s">
        <v>185</v>
      </c>
      <c r="B640" s="14">
        <v>15.27</v>
      </c>
      <c r="C640" s="14">
        <v>36.65</v>
      </c>
      <c r="D640" s="14">
        <v>28.14</v>
      </c>
      <c r="E640" s="14">
        <v>21.2</v>
      </c>
      <c r="F640" s="14">
        <v>30.72</v>
      </c>
      <c r="G640" s="14">
        <v>29.69</v>
      </c>
    </row>
    <row r="641" spans="1:7">
      <c r="A641" s="16" t="s">
        <v>362</v>
      </c>
      <c r="B641" s="12"/>
      <c r="C641" s="12"/>
      <c r="D641" s="12"/>
      <c r="E641" s="12"/>
      <c r="F641" s="12"/>
      <c r="G641" s="12"/>
    </row>
    <row r="642" spans="1:7">
      <c r="A642" s="13" t="s">
        <v>183</v>
      </c>
      <c r="B642" s="20">
        <v>282.92</v>
      </c>
      <c r="C642" s="20">
        <v>31.31</v>
      </c>
      <c r="D642" s="20">
        <v>70.56</v>
      </c>
      <c r="E642" s="20">
        <v>135.05000000000001</v>
      </c>
      <c r="F642" s="20">
        <v>188.7</v>
      </c>
      <c r="G642" s="20">
        <v>987.64</v>
      </c>
    </row>
    <row r="643" spans="1:7">
      <c r="A643" s="13" t="s">
        <v>184</v>
      </c>
      <c r="B643" s="14">
        <v>27.23</v>
      </c>
      <c r="C643" s="14">
        <v>18.28</v>
      </c>
      <c r="D643" s="14">
        <v>24.5</v>
      </c>
      <c r="E643" s="14">
        <v>43.73</v>
      </c>
      <c r="F643" s="14">
        <v>30.93</v>
      </c>
      <c r="G643" s="14">
        <v>113.69</v>
      </c>
    </row>
    <row r="644" spans="1:7">
      <c r="A644" s="13" t="s">
        <v>185</v>
      </c>
      <c r="B644" s="14">
        <v>9.6199999999999992</v>
      </c>
      <c r="C644" s="14">
        <v>58.37</v>
      </c>
      <c r="D644" s="14">
        <v>34.729999999999997</v>
      </c>
      <c r="E644" s="14">
        <v>32.380000000000003</v>
      </c>
      <c r="F644" s="14">
        <v>16.39</v>
      </c>
      <c r="G644" s="14">
        <v>11.51</v>
      </c>
    </row>
    <row r="645" spans="1:7">
      <c r="A645" s="16" t="s">
        <v>363</v>
      </c>
      <c r="B645" s="12"/>
      <c r="C645" s="12"/>
      <c r="D645" s="12"/>
      <c r="E645" s="12"/>
      <c r="F645" s="12"/>
      <c r="G645" s="12"/>
    </row>
    <row r="646" spans="1:7">
      <c r="A646" s="13" t="s">
        <v>183</v>
      </c>
      <c r="B646" s="20">
        <v>92.87</v>
      </c>
      <c r="C646" s="20">
        <v>14.97</v>
      </c>
      <c r="D646" s="20">
        <v>48.02</v>
      </c>
      <c r="E646" s="20">
        <v>78.56</v>
      </c>
      <c r="F646" s="20">
        <v>108.44</v>
      </c>
      <c r="G646" s="20">
        <v>214.09</v>
      </c>
    </row>
    <row r="647" spans="1:7">
      <c r="A647" s="13" t="s">
        <v>184</v>
      </c>
      <c r="B647" s="14">
        <v>8.6</v>
      </c>
      <c r="C647" s="14">
        <v>2.99</v>
      </c>
      <c r="D647" s="14">
        <v>12.52</v>
      </c>
      <c r="E647" s="14">
        <v>17.489999999999998</v>
      </c>
      <c r="F647" s="14">
        <v>15.89</v>
      </c>
      <c r="G647" s="14">
        <v>26.62</v>
      </c>
    </row>
    <row r="648" spans="1:7">
      <c r="A648" s="13" t="s">
        <v>185</v>
      </c>
      <c r="B648" s="14">
        <v>9.26</v>
      </c>
      <c r="C648" s="14">
        <v>20</v>
      </c>
      <c r="D648" s="14">
        <v>26.07</v>
      </c>
      <c r="E648" s="14">
        <v>22.26</v>
      </c>
      <c r="F648" s="14">
        <v>14.65</v>
      </c>
      <c r="G648" s="14">
        <v>12.44</v>
      </c>
    </row>
    <row r="649" spans="1:7">
      <c r="A649" s="19" t="s">
        <v>314</v>
      </c>
      <c r="B649" s="19"/>
      <c r="C649" s="19"/>
      <c r="D649" s="19"/>
      <c r="E649" s="19"/>
      <c r="F649" s="19"/>
      <c r="G649" s="19"/>
    </row>
    <row r="650" spans="1:7">
      <c r="A650" s="19" t="s">
        <v>364</v>
      </c>
      <c r="B650" s="19"/>
      <c r="C650" s="19"/>
      <c r="D650" s="19"/>
      <c r="E650" s="19"/>
      <c r="F650" s="19"/>
      <c r="G650" s="19"/>
    </row>
    <row r="651" spans="1:7">
      <c r="A651" s="19" t="s">
        <v>365</v>
      </c>
      <c r="B651" s="19"/>
      <c r="C651" s="19"/>
      <c r="D651" s="19"/>
      <c r="E651" s="19"/>
      <c r="F651" s="19"/>
      <c r="G651" s="19"/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3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10">
      <c r="A1" s="3" t="s">
        <v>387</v>
      </c>
    </row>
    <row r="3" spans="1:10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10">
      <c r="A4" s="6" t="s">
        <v>178</v>
      </c>
      <c r="B4" s="7">
        <v>120770</v>
      </c>
      <c r="C4" s="7">
        <v>24122</v>
      </c>
      <c r="D4" s="7">
        <v>24143</v>
      </c>
      <c r="E4" s="7">
        <v>24172</v>
      </c>
      <c r="F4" s="7">
        <v>24157</v>
      </c>
      <c r="G4" s="7">
        <v>24177</v>
      </c>
      <c r="H4" s="7"/>
      <c r="I4" s="7"/>
      <c r="J4" s="7"/>
    </row>
    <row r="5" spans="1:10">
      <c r="A5" s="6" t="s">
        <v>179</v>
      </c>
      <c r="B5" s="12" t="s">
        <v>180</v>
      </c>
      <c r="C5" s="12" t="s">
        <v>180</v>
      </c>
      <c r="D5" s="12">
        <v>19065</v>
      </c>
      <c r="E5" s="12">
        <v>36271</v>
      </c>
      <c r="F5" s="12">
        <v>59087</v>
      </c>
      <c r="G5" s="12">
        <v>93358</v>
      </c>
      <c r="H5" s="7"/>
      <c r="I5" s="7"/>
      <c r="J5" s="7"/>
    </row>
    <row r="6" spans="1:10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6" t="s">
        <v>181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6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1" t="s">
        <v>182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3" t="s">
        <v>183</v>
      </c>
      <c r="B10" s="12">
        <v>63563</v>
      </c>
      <c r="C10" s="12">
        <v>10263</v>
      </c>
      <c r="D10" s="12">
        <v>27442</v>
      </c>
      <c r="E10" s="12">
        <v>47196</v>
      </c>
      <c r="F10" s="12">
        <v>74090</v>
      </c>
      <c r="G10" s="12">
        <v>158652</v>
      </c>
      <c r="H10" s="12"/>
      <c r="I10" s="12"/>
      <c r="J10" s="12"/>
    </row>
    <row r="11" spans="1:10">
      <c r="A11" s="13" t="s">
        <v>184</v>
      </c>
      <c r="B11" s="14">
        <v>795.57</v>
      </c>
      <c r="C11" s="14">
        <v>245.09</v>
      </c>
      <c r="D11" s="14">
        <v>215.22</v>
      </c>
      <c r="E11" s="14">
        <v>311.11</v>
      </c>
      <c r="F11" s="14">
        <v>305.35000000000002</v>
      </c>
      <c r="G11" s="14">
        <v>1997.2</v>
      </c>
      <c r="H11" s="14"/>
      <c r="I11" s="14"/>
      <c r="J11" s="14"/>
    </row>
    <row r="12" spans="1:10">
      <c r="A12" s="13" t="s">
        <v>185</v>
      </c>
      <c r="B12" s="14">
        <v>1.25</v>
      </c>
      <c r="C12" s="14">
        <v>2.39</v>
      </c>
      <c r="D12" s="14">
        <v>0.78</v>
      </c>
      <c r="E12" s="14">
        <v>0.66</v>
      </c>
      <c r="F12" s="14">
        <v>0.41</v>
      </c>
      <c r="G12" s="14">
        <v>1.26</v>
      </c>
      <c r="H12" s="14"/>
      <c r="I12" s="14"/>
      <c r="J12" s="14"/>
    </row>
    <row r="13" spans="1:10">
      <c r="A13" s="11" t="s">
        <v>186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3" t="s">
        <v>183</v>
      </c>
      <c r="B14" s="12">
        <v>61774</v>
      </c>
      <c r="C14" s="12">
        <v>10608</v>
      </c>
      <c r="D14" s="12">
        <v>27843</v>
      </c>
      <c r="E14" s="12">
        <v>46936</v>
      </c>
      <c r="F14" s="12">
        <v>72628</v>
      </c>
      <c r="G14" s="12">
        <v>150692</v>
      </c>
      <c r="H14" s="12"/>
      <c r="I14" s="12"/>
      <c r="J14" s="12"/>
    </row>
    <row r="15" spans="1:10">
      <c r="A15" s="13" t="s">
        <v>184</v>
      </c>
      <c r="B15" s="14">
        <v>725.62</v>
      </c>
      <c r="C15" s="14">
        <v>238.32</v>
      </c>
      <c r="D15" s="14">
        <v>228.48</v>
      </c>
      <c r="E15" s="14">
        <v>318.38</v>
      </c>
      <c r="F15" s="14">
        <v>329.45</v>
      </c>
      <c r="G15" s="14">
        <v>1819.7</v>
      </c>
      <c r="H15" s="14"/>
      <c r="I15" s="14"/>
      <c r="J15" s="14"/>
    </row>
    <row r="16" spans="1:10">
      <c r="A16" s="13" t="s">
        <v>185</v>
      </c>
      <c r="B16" s="14">
        <v>1.17</v>
      </c>
      <c r="C16" s="14">
        <v>2.25</v>
      </c>
      <c r="D16" s="14">
        <v>0.82</v>
      </c>
      <c r="E16" s="14">
        <v>0.68</v>
      </c>
      <c r="F16" s="14">
        <v>0.45</v>
      </c>
      <c r="G16" s="14">
        <v>1.21</v>
      </c>
      <c r="H16" s="14"/>
      <c r="I16" s="14"/>
      <c r="J16" s="14"/>
    </row>
    <row r="17" spans="1:10">
      <c r="A17" s="11" t="s">
        <v>187</v>
      </c>
      <c r="B17" s="15">
        <v>49.1</v>
      </c>
      <c r="C17" s="15">
        <v>51.6</v>
      </c>
      <c r="D17" s="15">
        <v>51.6</v>
      </c>
      <c r="E17" s="15">
        <v>47.9</v>
      </c>
      <c r="F17" s="15">
        <v>46.9</v>
      </c>
      <c r="G17" s="15">
        <v>47.4</v>
      </c>
      <c r="H17" s="15"/>
      <c r="I17" s="15"/>
      <c r="J17" s="15"/>
    </row>
    <row r="18" spans="1:10">
      <c r="A18" s="11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1" t="s">
        <v>188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6" t="s">
        <v>189</v>
      </c>
      <c r="B21" s="15">
        <v>2.5</v>
      </c>
      <c r="C21" s="15">
        <v>1.7</v>
      </c>
      <c r="D21" s="15">
        <v>2.2000000000000002</v>
      </c>
      <c r="E21" s="15">
        <v>2.6</v>
      </c>
      <c r="F21" s="15">
        <v>2.8</v>
      </c>
      <c r="G21" s="15">
        <v>3.2</v>
      </c>
      <c r="H21" s="15"/>
      <c r="I21" s="15"/>
      <c r="J21" s="15"/>
    </row>
    <row r="22" spans="1:10">
      <c r="A22" s="16" t="s">
        <v>190</v>
      </c>
      <c r="B22" s="15">
        <v>0.6</v>
      </c>
      <c r="C22" s="15">
        <v>0.4</v>
      </c>
      <c r="D22" s="15">
        <v>0.5</v>
      </c>
      <c r="E22" s="15">
        <v>0.7</v>
      </c>
      <c r="F22" s="15">
        <v>0.7</v>
      </c>
      <c r="G22" s="15">
        <v>0.8</v>
      </c>
      <c r="H22" s="15"/>
      <c r="I22" s="15"/>
      <c r="J22" s="15"/>
    </row>
    <row r="23" spans="1:10">
      <c r="A23" s="16" t="s">
        <v>191</v>
      </c>
      <c r="B23" s="15">
        <v>0.3</v>
      </c>
      <c r="C23" s="15">
        <v>0.4</v>
      </c>
      <c r="D23" s="15">
        <v>0.5</v>
      </c>
      <c r="E23" s="15">
        <v>0.3</v>
      </c>
      <c r="F23" s="15">
        <v>0.2</v>
      </c>
      <c r="G23" s="15">
        <v>0.2</v>
      </c>
      <c r="H23" s="15"/>
      <c r="I23" s="15"/>
      <c r="J23" s="15"/>
    </row>
    <row r="24" spans="1:10">
      <c r="A24" s="16" t="s">
        <v>192</v>
      </c>
      <c r="B24" s="15">
        <v>1.3</v>
      </c>
      <c r="C24" s="15">
        <v>0.5</v>
      </c>
      <c r="D24" s="15">
        <v>0.9</v>
      </c>
      <c r="E24" s="15">
        <v>1.4</v>
      </c>
      <c r="F24" s="15">
        <v>1.7</v>
      </c>
      <c r="G24" s="15">
        <v>2</v>
      </c>
      <c r="H24" s="15"/>
      <c r="I24" s="15"/>
      <c r="J24" s="15"/>
    </row>
    <row r="25" spans="1:10">
      <c r="A25" s="16" t="s">
        <v>193</v>
      </c>
      <c r="B25" s="15">
        <v>2</v>
      </c>
      <c r="C25" s="15">
        <v>1</v>
      </c>
      <c r="D25" s="15">
        <v>1.5</v>
      </c>
      <c r="E25" s="15">
        <v>2</v>
      </c>
      <c r="F25" s="15">
        <v>2.4</v>
      </c>
      <c r="G25" s="15">
        <v>2.8</v>
      </c>
      <c r="H25" s="15"/>
      <c r="I25" s="15"/>
      <c r="J25" s="15"/>
    </row>
    <row r="26" spans="1:10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6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6" t="s">
        <v>194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6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1" t="s">
        <v>195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196</v>
      </c>
      <c r="B31" s="17">
        <v>47</v>
      </c>
      <c r="C31" s="17">
        <v>38</v>
      </c>
      <c r="D31" s="17">
        <v>43</v>
      </c>
      <c r="E31" s="17">
        <v>47</v>
      </c>
      <c r="F31" s="17">
        <v>51</v>
      </c>
      <c r="G31" s="17">
        <v>55</v>
      </c>
      <c r="H31" s="17"/>
      <c r="I31" s="17"/>
      <c r="J31" s="17"/>
    </row>
    <row r="32" spans="1:10">
      <c r="A32" s="16" t="s">
        <v>197</v>
      </c>
      <c r="B32" s="17">
        <v>53</v>
      </c>
      <c r="C32" s="17">
        <v>62</v>
      </c>
      <c r="D32" s="17">
        <v>57</v>
      </c>
      <c r="E32" s="17">
        <v>53</v>
      </c>
      <c r="F32" s="17">
        <v>49</v>
      </c>
      <c r="G32" s="17">
        <v>45</v>
      </c>
      <c r="H32" s="17"/>
      <c r="I32" s="17"/>
      <c r="J32" s="17"/>
    </row>
    <row r="33" spans="1:10">
      <c r="A33" s="16"/>
      <c r="B33" s="17"/>
      <c r="C33" s="17"/>
      <c r="D33" s="17"/>
      <c r="E33" s="17"/>
      <c r="F33" s="17"/>
      <c r="G33" s="17"/>
      <c r="H33" s="17"/>
      <c r="I33" s="17"/>
      <c r="J33" s="17"/>
    </row>
    <row r="34" spans="1:10">
      <c r="A34" s="11" t="s">
        <v>198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6" t="s">
        <v>199</v>
      </c>
      <c r="B35" s="17">
        <v>66</v>
      </c>
      <c r="C35" s="17">
        <v>39</v>
      </c>
      <c r="D35" s="17">
        <v>56</v>
      </c>
      <c r="E35" s="17">
        <v>67</v>
      </c>
      <c r="F35" s="17">
        <v>79</v>
      </c>
      <c r="G35" s="17">
        <v>91</v>
      </c>
      <c r="H35" s="17"/>
      <c r="I35" s="17"/>
      <c r="J35" s="17"/>
    </row>
    <row r="36" spans="1:10">
      <c r="A36" s="18" t="s">
        <v>200</v>
      </c>
      <c r="B36" s="17">
        <v>42</v>
      </c>
      <c r="C36" s="17">
        <v>12</v>
      </c>
      <c r="D36" s="17">
        <v>24</v>
      </c>
      <c r="E36" s="17">
        <v>42</v>
      </c>
      <c r="F36" s="17">
        <v>59</v>
      </c>
      <c r="G36" s="17">
        <v>74</v>
      </c>
      <c r="H36" s="17"/>
      <c r="I36" s="17"/>
      <c r="J36" s="17"/>
    </row>
    <row r="37" spans="1:10">
      <c r="A37" s="18" t="s">
        <v>201</v>
      </c>
      <c r="B37" s="17">
        <v>24</v>
      </c>
      <c r="C37" s="17">
        <v>26</v>
      </c>
      <c r="D37" s="17">
        <v>32</v>
      </c>
      <c r="E37" s="17">
        <v>25</v>
      </c>
      <c r="F37" s="17">
        <v>20</v>
      </c>
      <c r="G37" s="17">
        <v>17</v>
      </c>
      <c r="H37" s="17"/>
      <c r="I37" s="17"/>
      <c r="J37" s="17"/>
    </row>
    <row r="38" spans="1:10">
      <c r="A38" s="16" t="s">
        <v>202</v>
      </c>
      <c r="B38" s="17">
        <v>34</v>
      </c>
      <c r="C38" s="17">
        <v>61</v>
      </c>
      <c r="D38" s="17">
        <v>44</v>
      </c>
      <c r="E38" s="17">
        <v>33</v>
      </c>
      <c r="F38" s="17">
        <v>21</v>
      </c>
      <c r="G38" s="17">
        <v>9</v>
      </c>
      <c r="H38" s="17"/>
      <c r="I38" s="17"/>
      <c r="J38" s="17"/>
    </row>
    <row r="39" spans="1:10">
      <c r="A39" s="19"/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11" t="s">
        <v>203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16" t="s">
        <v>204</v>
      </c>
      <c r="B41" s="17">
        <v>12</v>
      </c>
      <c r="C41" s="17">
        <v>19</v>
      </c>
      <c r="D41" s="17">
        <v>15</v>
      </c>
      <c r="E41" s="17">
        <v>12</v>
      </c>
      <c r="F41" s="17">
        <v>9</v>
      </c>
      <c r="G41" s="17">
        <v>6</v>
      </c>
      <c r="H41" s="17"/>
      <c r="I41" s="17"/>
      <c r="J41" s="17"/>
    </row>
    <row r="42" spans="1:10">
      <c r="A42" s="16" t="s">
        <v>205</v>
      </c>
      <c r="B42" s="17">
        <v>88</v>
      </c>
      <c r="C42" s="17">
        <v>81</v>
      </c>
      <c r="D42" s="17">
        <v>85</v>
      </c>
      <c r="E42" s="17">
        <v>88</v>
      </c>
      <c r="F42" s="17">
        <v>91</v>
      </c>
      <c r="G42" s="17">
        <v>94</v>
      </c>
      <c r="H42" s="17"/>
      <c r="I42" s="17"/>
      <c r="J42" s="17"/>
    </row>
    <row r="43" spans="1:10">
      <c r="A43" s="19"/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11" t="s">
        <v>206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16" t="s">
        <v>207</v>
      </c>
      <c r="B45" s="17">
        <v>12</v>
      </c>
      <c r="C45" s="17">
        <v>13</v>
      </c>
      <c r="D45" s="17">
        <v>16</v>
      </c>
      <c r="E45" s="17">
        <v>12</v>
      </c>
      <c r="F45" s="17">
        <v>10</v>
      </c>
      <c r="G45" s="17">
        <v>6</v>
      </c>
      <c r="H45" s="17"/>
      <c r="I45" s="17"/>
      <c r="J45" s="17"/>
    </row>
    <row r="46" spans="1:10">
      <c r="A46" s="16" t="s">
        <v>208</v>
      </c>
      <c r="B46" s="17">
        <v>88</v>
      </c>
      <c r="C46" s="17">
        <v>87</v>
      </c>
      <c r="D46" s="17">
        <v>84</v>
      </c>
      <c r="E46" s="17">
        <v>88</v>
      </c>
      <c r="F46" s="17">
        <v>90</v>
      </c>
      <c r="G46" s="17">
        <v>94</v>
      </c>
      <c r="H46" s="17"/>
      <c r="I46" s="17"/>
      <c r="J46" s="17"/>
    </row>
    <row r="47" spans="1:10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1" t="s">
        <v>209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6" t="s">
        <v>210</v>
      </c>
      <c r="B49" s="17">
        <v>5</v>
      </c>
      <c r="C49" s="17">
        <v>10</v>
      </c>
      <c r="D49" s="17">
        <v>7</v>
      </c>
      <c r="E49" s="17">
        <v>4</v>
      </c>
      <c r="F49" s="17">
        <v>2</v>
      </c>
      <c r="G49" s="17">
        <v>1</v>
      </c>
      <c r="H49" s="17"/>
      <c r="I49" s="17"/>
      <c r="J49" s="17"/>
    </row>
    <row r="50" spans="1:10">
      <c r="A50" s="16" t="s">
        <v>211</v>
      </c>
      <c r="B50" s="17">
        <v>35</v>
      </c>
      <c r="C50" s="17">
        <v>46</v>
      </c>
      <c r="D50" s="17">
        <v>47</v>
      </c>
      <c r="E50" s="17">
        <v>38</v>
      </c>
      <c r="F50" s="17">
        <v>30</v>
      </c>
      <c r="G50" s="17">
        <v>15</v>
      </c>
      <c r="H50" s="17"/>
      <c r="I50" s="17"/>
      <c r="J50" s="17"/>
    </row>
    <row r="51" spans="1:10">
      <c r="A51" s="16" t="s">
        <v>212</v>
      </c>
      <c r="B51" s="17">
        <v>60</v>
      </c>
      <c r="C51" s="17">
        <v>44</v>
      </c>
      <c r="D51" s="17">
        <v>46</v>
      </c>
      <c r="E51" s="17">
        <v>58</v>
      </c>
      <c r="F51" s="17">
        <v>68</v>
      </c>
      <c r="G51" s="17">
        <v>84</v>
      </c>
      <c r="H51" s="17"/>
      <c r="I51" s="17"/>
      <c r="J51" s="17"/>
    </row>
    <row r="52" spans="1:10">
      <c r="A52" s="16" t="s">
        <v>213</v>
      </c>
      <c r="B52" s="17" t="s">
        <v>214</v>
      </c>
      <c r="C52" s="17" t="s">
        <v>214</v>
      </c>
      <c r="D52" s="17" t="s">
        <v>214</v>
      </c>
      <c r="E52" s="17" t="s">
        <v>214</v>
      </c>
      <c r="F52" s="17" t="s">
        <v>214</v>
      </c>
      <c r="G52" s="17" t="s">
        <v>214</v>
      </c>
      <c r="H52" s="17"/>
      <c r="I52" s="17"/>
      <c r="J52" s="17"/>
    </row>
    <row r="53" spans="1:10">
      <c r="A53" s="16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1" t="s">
        <v>215</v>
      </c>
      <c r="B54" s="17">
        <v>89</v>
      </c>
      <c r="C54" s="17">
        <v>67</v>
      </c>
      <c r="D54" s="17">
        <v>88</v>
      </c>
      <c r="E54" s="17">
        <v>94</v>
      </c>
      <c r="F54" s="17">
        <v>97</v>
      </c>
      <c r="G54" s="17">
        <v>98</v>
      </c>
      <c r="H54" s="17"/>
      <c r="I54" s="17"/>
      <c r="J54" s="17"/>
    </row>
    <row r="55" spans="1:10">
      <c r="A55" s="19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9" t="s">
        <v>216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3" t="s">
        <v>183</v>
      </c>
      <c r="B57" s="20">
        <v>50485.67</v>
      </c>
      <c r="C57" s="20">
        <v>22303.65</v>
      </c>
      <c r="D57" s="20">
        <v>31750.69</v>
      </c>
      <c r="E57" s="20">
        <v>42658.51</v>
      </c>
      <c r="F57" s="20">
        <v>58632.07</v>
      </c>
      <c r="G57" s="20">
        <v>97002.64</v>
      </c>
      <c r="H57" s="20"/>
      <c r="I57" s="20"/>
      <c r="J57" s="20"/>
    </row>
    <row r="58" spans="1:10">
      <c r="A58" s="13" t="s">
        <v>184</v>
      </c>
      <c r="B58" s="14">
        <v>648.62</v>
      </c>
      <c r="C58" s="14">
        <v>416.05</v>
      </c>
      <c r="D58" s="14">
        <v>403.74</v>
      </c>
      <c r="E58" s="14">
        <v>685.73</v>
      </c>
      <c r="F58" s="14">
        <v>657.7</v>
      </c>
      <c r="G58" s="14">
        <v>1103.5999999999999</v>
      </c>
      <c r="H58" s="14"/>
      <c r="I58" s="14"/>
      <c r="J58" s="14"/>
    </row>
    <row r="59" spans="1:10">
      <c r="A59" s="13" t="s">
        <v>185</v>
      </c>
      <c r="B59" s="14">
        <v>1.28</v>
      </c>
      <c r="C59" s="14">
        <v>1.87</v>
      </c>
      <c r="D59" s="14">
        <v>1.27</v>
      </c>
      <c r="E59" s="14">
        <v>1.61</v>
      </c>
      <c r="F59" s="14">
        <v>1.1200000000000001</v>
      </c>
      <c r="G59" s="14">
        <v>1.1399999999999999</v>
      </c>
      <c r="H59" s="14"/>
      <c r="I59" s="14"/>
      <c r="J59" s="14"/>
    </row>
    <row r="60" spans="1:10">
      <c r="A60" s="11" t="s">
        <v>217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3" t="s">
        <v>183</v>
      </c>
      <c r="B61" s="20">
        <v>6442.52</v>
      </c>
      <c r="C61" s="20">
        <v>3472.62</v>
      </c>
      <c r="D61" s="20">
        <v>4560.4399999999996</v>
      </c>
      <c r="E61" s="20">
        <v>5602.32</v>
      </c>
      <c r="F61" s="20">
        <v>7589.22</v>
      </c>
      <c r="G61" s="20">
        <v>10981.65</v>
      </c>
      <c r="H61" s="20"/>
      <c r="I61" s="20"/>
      <c r="J61" s="20"/>
    </row>
    <row r="62" spans="1:10">
      <c r="A62" s="13" t="s">
        <v>184</v>
      </c>
      <c r="B62" s="14">
        <v>80.67</v>
      </c>
      <c r="C62" s="14">
        <v>99.23</v>
      </c>
      <c r="D62" s="14">
        <v>120.08</v>
      </c>
      <c r="E62" s="14">
        <v>95.88</v>
      </c>
      <c r="F62" s="14">
        <v>165.15</v>
      </c>
      <c r="G62" s="14">
        <v>134.68</v>
      </c>
      <c r="H62" s="14"/>
      <c r="I62" s="14"/>
      <c r="J62" s="14"/>
    </row>
    <row r="63" spans="1:10">
      <c r="A63" s="13" t="s">
        <v>185</v>
      </c>
      <c r="B63" s="14">
        <v>1.25</v>
      </c>
      <c r="C63" s="14">
        <v>2.86</v>
      </c>
      <c r="D63" s="14">
        <v>2.63</v>
      </c>
      <c r="E63" s="14">
        <v>1.71</v>
      </c>
      <c r="F63" s="14">
        <v>2.1800000000000002</v>
      </c>
      <c r="G63" s="14">
        <v>1.23</v>
      </c>
      <c r="H63" s="14"/>
      <c r="I63" s="14"/>
      <c r="J63" s="14"/>
    </row>
    <row r="64" spans="1:10">
      <c r="A64" s="16" t="s">
        <v>218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3" t="s">
        <v>183</v>
      </c>
      <c r="B65" s="20">
        <v>3744.5</v>
      </c>
      <c r="C65" s="20">
        <v>2369.4699999999998</v>
      </c>
      <c r="D65" s="20">
        <v>2929.47</v>
      </c>
      <c r="E65" s="20">
        <v>3435.75</v>
      </c>
      <c r="F65" s="20">
        <v>4339.8100000000004</v>
      </c>
      <c r="G65" s="20">
        <v>5645.31</v>
      </c>
      <c r="H65" s="20"/>
      <c r="I65" s="20"/>
      <c r="J65" s="20"/>
    </row>
    <row r="66" spans="1:10">
      <c r="A66" s="13" t="s">
        <v>184</v>
      </c>
      <c r="B66" s="14">
        <v>55.39</v>
      </c>
      <c r="C66" s="14">
        <v>78.650000000000006</v>
      </c>
      <c r="D66" s="14">
        <v>77.19</v>
      </c>
      <c r="E66" s="14">
        <v>68.790000000000006</v>
      </c>
      <c r="F66" s="14">
        <v>120.15</v>
      </c>
      <c r="G66" s="14">
        <v>116.7</v>
      </c>
      <c r="H66" s="14"/>
      <c r="I66" s="14"/>
      <c r="J66" s="14"/>
    </row>
    <row r="67" spans="1:10">
      <c r="A67" s="13" t="s">
        <v>185</v>
      </c>
      <c r="B67" s="14">
        <v>1.48</v>
      </c>
      <c r="C67" s="14">
        <v>3.32</v>
      </c>
      <c r="D67" s="14">
        <v>2.63</v>
      </c>
      <c r="E67" s="14">
        <v>2</v>
      </c>
      <c r="F67" s="14">
        <v>2.77</v>
      </c>
      <c r="G67" s="14">
        <v>2.0699999999999998</v>
      </c>
      <c r="H67" s="14"/>
      <c r="I67" s="14"/>
      <c r="J67" s="14"/>
    </row>
    <row r="68" spans="1:10">
      <c r="A68" s="18" t="s">
        <v>219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3" t="s">
        <v>183</v>
      </c>
      <c r="B69" s="20">
        <v>506.95</v>
      </c>
      <c r="C69" s="20">
        <v>330.44</v>
      </c>
      <c r="D69" s="20">
        <v>380.25</v>
      </c>
      <c r="E69" s="20">
        <v>461.34</v>
      </c>
      <c r="F69" s="20">
        <v>598.29</v>
      </c>
      <c r="G69" s="20">
        <v>764.08</v>
      </c>
      <c r="H69" s="20"/>
      <c r="I69" s="20"/>
      <c r="J69" s="20"/>
    </row>
    <row r="70" spans="1:10">
      <c r="A70" s="13" t="s">
        <v>184</v>
      </c>
      <c r="B70" s="14">
        <v>9.2799999999999994</v>
      </c>
      <c r="C70" s="14">
        <v>13.01</v>
      </c>
      <c r="D70" s="14">
        <v>11.84</v>
      </c>
      <c r="E70" s="14">
        <v>15.31</v>
      </c>
      <c r="F70" s="14">
        <v>19.989999999999998</v>
      </c>
      <c r="G70" s="14">
        <v>17.899999999999999</v>
      </c>
      <c r="H70" s="14"/>
      <c r="I70" s="14"/>
      <c r="J70" s="14"/>
    </row>
    <row r="71" spans="1:10">
      <c r="A71" s="13" t="s">
        <v>185</v>
      </c>
      <c r="B71" s="14">
        <v>1.83</v>
      </c>
      <c r="C71" s="14">
        <v>3.94</v>
      </c>
      <c r="D71" s="14">
        <v>3.11</v>
      </c>
      <c r="E71" s="14">
        <v>3.32</v>
      </c>
      <c r="F71" s="14">
        <v>3.34</v>
      </c>
      <c r="G71" s="14">
        <v>2.34</v>
      </c>
      <c r="H71" s="14"/>
      <c r="I71" s="14"/>
      <c r="J71" s="14"/>
    </row>
    <row r="72" spans="1:10">
      <c r="A72" s="21" t="s">
        <v>220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3" t="s">
        <v>183</v>
      </c>
      <c r="B73" s="20">
        <v>169.6</v>
      </c>
      <c r="C73" s="20">
        <v>120.46</v>
      </c>
      <c r="D73" s="20">
        <v>127.16</v>
      </c>
      <c r="E73" s="20">
        <v>158.44999999999999</v>
      </c>
      <c r="F73" s="20">
        <v>195.93</v>
      </c>
      <c r="G73" s="20">
        <v>245.91</v>
      </c>
      <c r="H73" s="20"/>
      <c r="I73" s="20"/>
      <c r="J73" s="20"/>
    </row>
    <row r="74" spans="1:10">
      <c r="A74" s="13" t="s">
        <v>184</v>
      </c>
      <c r="B74" s="14">
        <v>3.73</v>
      </c>
      <c r="C74" s="14">
        <v>7.3</v>
      </c>
      <c r="D74" s="14">
        <v>5.0999999999999996</v>
      </c>
      <c r="E74" s="14">
        <v>5.71</v>
      </c>
      <c r="F74" s="14">
        <v>9.4</v>
      </c>
      <c r="G74" s="14">
        <v>8.8699999999999992</v>
      </c>
      <c r="H74" s="14"/>
      <c r="I74" s="14"/>
      <c r="J74" s="14"/>
    </row>
    <row r="75" spans="1:10">
      <c r="A75" s="13" t="s">
        <v>185</v>
      </c>
      <c r="B75" s="14">
        <v>2.2000000000000002</v>
      </c>
      <c r="C75" s="14">
        <v>6.06</v>
      </c>
      <c r="D75" s="14">
        <v>4.01</v>
      </c>
      <c r="E75" s="14">
        <v>3.6</v>
      </c>
      <c r="F75" s="14">
        <v>4.8</v>
      </c>
      <c r="G75" s="14">
        <v>3.61</v>
      </c>
      <c r="H75" s="14"/>
      <c r="I75" s="14"/>
      <c r="J75" s="14"/>
    </row>
    <row r="76" spans="1:10">
      <c r="A76" s="21" t="s">
        <v>221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3" t="s">
        <v>183</v>
      </c>
      <c r="B77" s="20">
        <v>337.35</v>
      </c>
      <c r="C77" s="20">
        <v>209.98</v>
      </c>
      <c r="D77" s="20">
        <v>253.09</v>
      </c>
      <c r="E77" s="20">
        <v>302.89</v>
      </c>
      <c r="F77" s="20">
        <v>402.35</v>
      </c>
      <c r="G77" s="20">
        <v>518.16999999999996</v>
      </c>
      <c r="H77" s="20"/>
      <c r="I77" s="20"/>
      <c r="J77" s="20"/>
    </row>
    <row r="78" spans="1:10">
      <c r="A78" s="13" t="s">
        <v>184</v>
      </c>
      <c r="B78" s="14">
        <v>6.37</v>
      </c>
      <c r="C78" s="14">
        <v>7.69</v>
      </c>
      <c r="D78" s="14">
        <v>8.34</v>
      </c>
      <c r="E78" s="14">
        <v>11.33</v>
      </c>
      <c r="F78" s="14">
        <v>12.61</v>
      </c>
      <c r="G78" s="14">
        <v>12.04</v>
      </c>
      <c r="H78" s="14"/>
      <c r="I78" s="14"/>
      <c r="J78" s="14"/>
    </row>
    <row r="79" spans="1:10">
      <c r="A79" s="13" t="s">
        <v>185</v>
      </c>
      <c r="B79" s="14">
        <v>1.89</v>
      </c>
      <c r="C79" s="14">
        <v>3.66</v>
      </c>
      <c r="D79" s="14">
        <v>3.29</v>
      </c>
      <c r="E79" s="14">
        <v>3.74</v>
      </c>
      <c r="F79" s="14">
        <v>3.14</v>
      </c>
      <c r="G79" s="14">
        <v>2.3199999999999998</v>
      </c>
      <c r="H79" s="14"/>
      <c r="I79" s="14"/>
      <c r="J79" s="14"/>
    </row>
    <row r="80" spans="1:10">
      <c r="A80" s="18" t="s">
        <v>222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3" t="s">
        <v>183</v>
      </c>
      <c r="B81" s="20">
        <v>846.32</v>
      </c>
      <c r="C81" s="20">
        <v>541.96</v>
      </c>
      <c r="D81" s="20">
        <v>714.71</v>
      </c>
      <c r="E81" s="20">
        <v>809.36</v>
      </c>
      <c r="F81" s="20">
        <v>956.34</v>
      </c>
      <c r="G81" s="20">
        <v>1208.68</v>
      </c>
      <c r="H81" s="20"/>
      <c r="I81" s="20"/>
      <c r="J81" s="20"/>
    </row>
    <row r="82" spans="1:10">
      <c r="A82" s="13" t="s">
        <v>184</v>
      </c>
      <c r="B82" s="14">
        <v>14.78</v>
      </c>
      <c r="C82" s="14">
        <v>23.77</v>
      </c>
      <c r="D82" s="14">
        <v>26.02</v>
      </c>
      <c r="E82" s="14">
        <v>20.45</v>
      </c>
      <c r="F82" s="14">
        <v>30.34</v>
      </c>
      <c r="G82" s="14">
        <v>32.67</v>
      </c>
      <c r="H82" s="14"/>
      <c r="I82" s="14"/>
      <c r="J82" s="14"/>
    </row>
    <row r="83" spans="1:10">
      <c r="A83" s="13" t="s">
        <v>185</v>
      </c>
      <c r="B83" s="14">
        <v>1.75</v>
      </c>
      <c r="C83" s="14">
        <v>4.3899999999999997</v>
      </c>
      <c r="D83" s="14">
        <v>3.64</v>
      </c>
      <c r="E83" s="14">
        <v>2.5299999999999998</v>
      </c>
      <c r="F83" s="14">
        <v>3.17</v>
      </c>
      <c r="G83" s="14">
        <v>2.7</v>
      </c>
      <c r="H83" s="14"/>
      <c r="I83" s="14"/>
      <c r="J83" s="14"/>
    </row>
    <row r="84" spans="1:10">
      <c r="A84" s="21" t="s">
        <v>223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3" t="s">
        <v>183</v>
      </c>
      <c r="B85" s="20">
        <v>238.87</v>
      </c>
      <c r="C85" s="20">
        <v>143.36000000000001</v>
      </c>
      <c r="D85" s="20">
        <v>199.33</v>
      </c>
      <c r="E85" s="20">
        <v>229.83</v>
      </c>
      <c r="F85" s="20">
        <v>259.10000000000002</v>
      </c>
      <c r="G85" s="20">
        <v>362.58</v>
      </c>
      <c r="H85" s="20"/>
      <c r="I85" s="20"/>
      <c r="J85" s="20"/>
    </row>
    <row r="86" spans="1:10">
      <c r="A86" s="13" t="s">
        <v>184</v>
      </c>
      <c r="B86" s="14">
        <v>5.4</v>
      </c>
      <c r="C86" s="14">
        <v>9.66</v>
      </c>
      <c r="D86" s="14">
        <v>11.98</v>
      </c>
      <c r="E86" s="14">
        <v>9.42</v>
      </c>
      <c r="F86" s="14">
        <v>10.119999999999999</v>
      </c>
      <c r="G86" s="14">
        <v>15.24</v>
      </c>
      <c r="H86" s="14"/>
      <c r="I86" s="14"/>
      <c r="J86" s="14"/>
    </row>
    <row r="87" spans="1:10">
      <c r="A87" s="13" t="s">
        <v>185</v>
      </c>
      <c r="B87" s="14">
        <v>2.2599999999999998</v>
      </c>
      <c r="C87" s="14">
        <v>6.74</v>
      </c>
      <c r="D87" s="14">
        <v>6.01</v>
      </c>
      <c r="E87" s="14">
        <v>4.0999999999999996</v>
      </c>
      <c r="F87" s="14">
        <v>3.9</v>
      </c>
      <c r="G87" s="14">
        <v>4.2</v>
      </c>
      <c r="H87" s="14"/>
      <c r="I87" s="14"/>
      <c r="J87" s="14"/>
    </row>
    <row r="88" spans="1:10">
      <c r="A88" s="21" t="s">
        <v>224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3" t="s">
        <v>183</v>
      </c>
      <c r="B89" s="20">
        <v>162.97999999999999</v>
      </c>
      <c r="C89" s="20">
        <v>111.8</v>
      </c>
      <c r="D89" s="20">
        <v>141</v>
      </c>
      <c r="E89" s="20">
        <v>164.66</v>
      </c>
      <c r="F89" s="20">
        <v>185.9</v>
      </c>
      <c r="G89" s="20">
        <v>211.47</v>
      </c>
      <c r="H89" s="20"/>
      <c r="I89" s="20"/>
      <c r="J89" s="20"/>
    </row>
    <row r="90" spans="1:10">
      <c r="A90" s="13" t="s">
        <v>184</v>
      </c>
      <c r="B90" s="14">
        <v>3.99</v>
      </c>
      <c r="C90" s="14">
        <v>5.97</v>
      </c>
      <c r="D90" s="14">
        <v>6.58</v>
      </c>
      <c r="E90" s="14">
        <v>7.34</v>
      </c>
      <c r="F90" s="14">
        <v>8.92</v>
      </c>
      <c r="G90" s="14">
        <v>10.19</v>
      </c>
      <c r="H90" s="14"/>
      <c r="I90" s="14"/>
      <c r="J90" s="14"/>
    </row>
    <row r="91" spans="1:10">
      <c r="A91" s="13" t="s">
        <v>185</v>
      </c>
      <c r="B91" s="14">
        <v>2.4500000000000002</v>
      </c>
      <c r="C91" s="14">
        <v>5.34</v>
      </c>
      <c r="D91" s="14">
        <v>4.67</v>
      </c>
      <c r="E91" s="14">
        <v>4.46</v>
      </c>
      <c r="F91" s="14">
        <v>4.8</v>
      </c>
      <c r="G91" s="14">
        <v>4.82</v>
      </c>
      <c r="H91" s="14"/>
      <c r="I91" s="14"/>
      <c r="J91" s="14"/>
    </row>
    <row r="92" spans="1:10">
      <c r="A92" s="21" t="s">
        <v>225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3" t="s">
        <v>183</v>
      </c>
      <c r="B93" s="20">
        <v>106.48</v>
      </c>
      <c r="C93" s="20">
        <v>65.94</v>
      </c>
      <c r="D93" s="20">
        <v>85.96</v>
      </c>
      <c r="E93" s="20">
        <v>106.09</v>
      </c>
      <c r="F93" s="20">
        <v>122.23</v>
      </c>
      <c r="G93" s="20">
        <v>152.1</v>
      </c>
      <c r="H93" s="20"/>
      <c r="I93" s="20"/>
      <c r="J93" s="20"/>
    </row>
    <row r="94" spans="1:10">
      <c r="A94" s="13" t="s">
        <v>184</v>
      </c>
      <c r="B94" s="14">
        <v>2.68</v>
      </c>
      <c r="C94" s="14">
        <v>3.9</v>
      </c>
      <c r="D94" s="14">
        <v>5.51</v>
      </c>
      <c r="E94" s="14">
        <v>5.51</v>
      </c>
      <c r="F94" s="14">
        <v>4.1100000000000003</v>
      </c>
      <c r="G94" s="14">
        <v>5.52</v>
      </c>
      <c r="H94" s="14"/>
      <c r="I94" s="14"/>
      <c r="J94" s="14"/>
    </row>
    <row r="95" spans="1:10">
      <c r="A95" s="13" t="s">
        <v>185</v>
      </c>
      <c r="B95" s="14">
        <v>2.52</v>
      </c>
      <c r="C95" s="14">
        <v>5.91</v>
      </c>
      <c r="D95" s="14">
        <v>6.41</v>
      </c>
      <c r="E95" s="14">
        <v>5.2</v>
      </c>
      <c r="F95" s="14">
        <v>3.36</v>
      </c>
      <c r="G95" s="14">
        <v>3.63</v>
      </c>
      <c r="H95" s="14"/>
      <c r="I95" s="14"/>
      <c r="J95" s="14"/>
    </row>
    <row r="96" spans="1:10">
      <c r="A96" s="21" t="s">
        <v>226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3" t="s">
        <v>183</v>
      </c>
      <c r="B97" s="20">
        <v>159.05000000000001</v>
      </c>
      <c r="C97" s="20">
        <v>108.58</v>
      </c>
      <c r="D97" s="20">
        <v>134.25</v>
      </c>
      <c r="E97" s="20">
        <v>152.56</v>
      </c>
      <c r="F97" s="20">
        <v>180.29</v>
      </c>
      <c r="G97" s="20">
        <v>219.46</v>
      </c>
      <c r="H97" s="20"/>
      <c r="I97" s="20"/>
      <c r="J97" s="20"/>
    </row>
    <row r="98" spans="1:10">
      <c r="A98" s="13" t="s">
        <v>184</v>
      </c>
      <c r="B98" s="14">
        <v>3.52</v>
      </c>
      <c r="C98" s="14">
        <v>6.21</v>
      </c>
      <c r="D98" s="14">
        <v>7.12</v>
      </c>
      <c r="E98" s="14">
        <v>6.35</v>
      </c>
      <c r="F98" s="14">
        <v>8.4700000000000006</v>
      </c>
      <c r="G98" s="14">
        <v>6.4</v>
      </c>
      <c r="H98" s="14"/>
      <c r="I98" s="14"/>
      <c r="J98" s="14"/>
    </row>
    <row r="99" spans="1:10">
      <c r="A99" s="13" t="s">
        <v>185</v>
      </c>
      <c r="B99" s="14">
        <v>2.21</v>
      </c>
      <c r="C99" s="14">
        <v>5.72</v>
      </c>
      <c r="D99" s="14">
        <v>5.3</v>
      </c>
      <c r="E99" s="14">
        <v>4.16</v>
      </c>
      <c r="F99" s="14">
        <v>4.7</v>
      </c>
      <c r="G99" s="14">
        <v>2.92</v>
      </c>
      <c r="H99" s="14"/>
      <c r="I99" s="14"/>
      <c r="J99" s="14"/>
    </row>
    <row r="100" spans="1:10">
      <c r="A100" s="21" t="s">
        <v>227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3" t="s">
        <v>183</v>
      </c>
      <c r="B101" s="20">
        <v>127.88</v>
      </c>
      <c r="C101" s="20">
        <v>73.900000000000006</v>
      </c>
      <c r="D101" s="20">
        <v>110.31</v>
      </c>
      <c r="E101" s="20">
        <v>104.24</v>
      </c>
      <c r="F101" s="20">
        <v>153.63</v>
      </c>
      <c r="G101" s="20">
        <v>197.19</v>
      </c>
      <c r="H101" s="20"/>
      <c r="I101" s="20"/>
      <c r="J101" s="20"/>
    </row>
    <row r="102" spans="1:10">
      <c r="A102" s="13" t="s">
        <v>184</v>
      </c>
      <c r="B102" s="14">
        <v>4.1500000000000004</v>
      </c>
      <c r="C102" s="14">
        <v>4.4800000000000004</v>
      </c>
      <c r="D102" s="14">
        <v>8.49</v>
      </c>
      <c r="E102" s="14">
        <v>7.45</v>
      </c>
      <c r="F102" s="14">
        <v>8.59</v>
      </c>
      <c r="G102" s="14">
        <v>10.33</v>
      </c>
      <c r="H102" s="14"/>
      <c r="I102" s="14"/>
      <c r="J102" s="14"/>
    </row>
    <row r="103" spans="1:10">
      <c r="A103" s="13" t="s">
        <v>185</v>
      </c>
      <c r="B103" s="14">
        <v>3.25</v>
      </c>
      <c r="C103" s="14">
        <v>6.06</v>
      </c>
      <c r="D103" s="14">
        <v>7.7</v>
      </c>
      <c r="E103" s="14">
        <v>7.14</v>
      </c>
      <c r="F103" s="14">
        <v>5.59</v>
      </c>
      <c r="G103" s="14">
        <v>5.24</v>
      </c>
      <c r="H103" s="14"/>
      <c r="I103" s="14"/>
      <c r="J103" s="14"/>
    </row>
    <row r="104" spans="1:10">
      <c r="A104" s="21" t="s">
        <v>228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3" t="s">
        <v>183</v>
      </c>
      <c r="B105" s="20">
        <v>51.06</v>
      </c>
      <c r="C105" s="20">
        <v>38.369999999999997</v>
      </c>
      <c r="D105" s="20">
        <v>43.86</v>
      </c>
      <c r="E105" s="20">
        <v>51.99</v>
      </c>
      <c r="F105" s="20">
        <v>55.18</v>
      </c>
      <c r="G105" s="20">
        <v>65.88</v>
      </c>
      <c r="H105" s="20"/>
      <c r="I105" s="20"/>
      <c r="J105" s="20"/>
    </row>
    <row r="106" spans="1:10">
      <c r="A106" s="13" t="s">
        <v>184</v>
      </c>
      <c r="B106" s="14">
        <v>0.81</v>
      </c>
      <c r="C106" s="14">
        <v>1.69</v>
      </c>
      <c r="D106" s="14">
        <v>2.09</v>
      </c>
      <c r="E106" s="14">
        <v>1.87</v>
      </c>
      <c r="F106" s="14">
        <v>2.08</v>
      </c>
      <c r="G106" s="14">
        <v>2.56</v>
      </c>
      <c r="H106" s="14"/>
      <c r="I106" s="14"/>
      <c r="J106" s="14"/>
    </row>
    <row r="107" spans="1:10">
      <c r="A107" s="13" t="s">
        <v>185</v>
      </c>
      <c r="B107" s="14">
        <v>1.59</v>
      </c>
      <c r="C107" s="14">
        <v>4.4000000000000004</v>
      </c>
      <c r="D107" s="14">
        <v>4.7699999999999996</v>
      </c>
      <c r="E107" s="14">
        <v>3.6</v>
      </c>
      <c r="F107" s="14">
        <v>3.77</v>
      </c>
      <c r="G107" s="14">
        <v>3.88</v>
      </c>
      <c r="H107" s="14"/>
      <c r="I107" s="14"/>
      <c r="J107" s="14"/>
    </row>
    <row r="108" spans="1:10">
      <c r="A108" s="18" t="s">
        <v>229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3" t="s">
        <v>183</v>
      </c>
      <c r="B109" s="20">
        <v>429.54</v>
      </c>
      <c r="C109" s="20">
        <v>279.62</v>
      </c>
      <c r="D109" s="20">
        <v>328.8</v>
      </c>
      <c r="E109" s="20">
        <v>386.3</v>
      </c>
      <c r="F109" s="20">
        <v>488.77</v>
      </c>
      <c r="G109" s="20">
        <v>663.92</v>
      </c>
      <c r="H109" s="20"/>
      <c r="I109" s="20"/>
      <c r="J109" s="20"/>
    </row>
    <row r="110" spans="1:10">
      <c r="A110" s="13" t="s">
        <v>184</v>
      </c>
      <c r="B110" s="14">
        <v>7.12</v>
      </c>
      <c r="C110" s="14">
        <v>8.81</v>
      </c>
      <c r="D110" s="14">
        <v>11.31</v>
      </c>
      <c r="E110" s="14">
        <v>9.9700000000000006</v>
      </c>
      <c r="F110" s="14">
        <v>14.27</v>
      </c>
      <c r="G110" s="14">
        <v>15.43</v>
      </c>
      <c r="H110" s="14"/>
      <c r="I110" s="14"/>
      <c r="J110" s="14"/>
    </row>
    <row r="111" spans="1:10">
      <c r="A111" s="13" t="s">
        <v>185</v>
      </c>
      <c r="B111" s="14">
        <v>1.66</v>
      </c>
      <c r="C111" s="14">
        <v>3.15</v>
      </c>
      <c r="D111" s="14">
        <v>3.44</v>
      </c>
      <c r="E111" s="14">
        <v>2.58</v>
      </c>
      <c r="F111" s="14">
        <v>2.92</v>
      </c>
      <c r="G111" s="14">
        <v>2.3199999999999998</v>
      </c>
      <c r="H111" s="14"/>
      <c r="I111" s="14"/>
      <c r="J111" s="14"/>
    </row>
    <row r="112" spans="1:10">
      <c r="A112" s="21" t="s">
        <v>230</v>
      </c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3" t="s">
        <v>183</v>
      </c>
      <c r="B113" s="20">
        <v>168.12</v>
      </c>
      <c r="C113" s="20">
        <v>119.01</v>
      </c>
      <c r="D113" s="20">
        <v>141.49</v>
      </c>
      <c r="E113" s="20">
        <v>151.05000000000001</v>
      </c>
      <c r="F113" s="20">
        <v>188.93</v>
      </c>
      <c r="G113" s="20">
        <v>240.03</v>
      </c>
      <c r="H113" s="20"/>
      <c r="I113" s="20"/>
      <c r="J113" s="20"/>
    </row>
    <row r="114" spans="1:10">
      <c r="A114" s="13" t="s">
        <v>184</v>
      </c>
      <c r="B114" s="14">
        <v>2.71</v>
      </c>
      <c r="C114" s="14">
        <v>4.43</v>
      </c>
      <c r="D114" s="14">
        <v>6.02</v>
      </c>
      <c r="E114" s="14">
        <v>5.23</v>
      </c>
      <c r="F114" s="14">
        <v>6.25</v>
      </c>
      <c r="G114" s="14">
        <v>6.02</v>
      </c>
      <c r="H114" s="14"/>
      <c r="I114" s="14"/>
      <c r="J114" s="14"/>
    </row>
    <row r="115" spans="1:10">
      <c r="A115" s="13" t="s">
        <v>185</v>
      </c>
      <c r="B115" s="14">
        <v>1.61</v>
      </c>
      <c r="C115" s="14">
        <v>3.72</v>
      </c>
      <c r="D115" s="14">
        <v>4.26</v>
      </c>
      <c r="E115" s="14">
        <v>3.46</v>
      </c>
      <c r="F115" s="14">
        <v>3.31</v>
      </c>
      <c r="G115" s="14">
        <v>2.5099999999999998</v>
      </c>
      <c r="H115" s="14"/>
      <c r="I115" s="14"/>
      <c r="J115" s="14"/>
    </row>
    <row r="116" spans="1:10">
      <c r="A116" s="21" t="s">
        <v>231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3" t="s">
        <v>183</v>
      </c>
      <c r="B117" s="20">
        <v>261.42</v>
      </c>
      <c r="C117" s="20">
        <v>160.61000000000001</v>
      </c>
      <c r="D117" s="20">
        <v>187.31</v>
      </c>
      <c r="E117" s="20">
        <v>235.26</v>
      </c>
      <c r="F117" s="20">
        <v>299.83999999999997</v>
      </c>
      <c r="G117" s="20">
        <v>423.89</v>
      </c>
      <c r="H117" s="20"/>
      <c r="I117" s="20"/>
      <c r="J117" s="20"/>
    </row>
    <row r="118" spans="1:10">
      <c r="A118" s="13" t="s">
        <v>184</v>
      </c>
      <c r="B118" s="14">
        <v>5.18</v>
      </c>
      <c r="C118" s="14">
        <v>5.18</v>
      </c>
      <c r="D118" s="14">
        <v>7.16</v>
      </c>
      <c r="E118" s="14">
        <v>6.54</v>
      </c>
      <c r="F118" s="14">
        <v>10.5</v>
      </c>
      <c r="G118" s="14">
        <v>11.95</v>
      </c>
      <c r="H118" s="14"/>
      <c r="I118" s="14"/>
      <c r="J118" s="14"/>
    </row>
    <row r="119" spans="1:10">
      <c r="A119" s="13" t="s">
        <v>185</v>
      </c>
      <c r="B119" s="14">
        <v>1.98</v>
      </c>
      <c r="C119" s="14">
        <v>3.22</v>
      </c>
      <c r="D119" s="14">
        <v>3.82</v>
      </c>
      <c r="E119" s="14">
        <v>2.78</v>
      </c>
      <c r="F119" s="14">
        <v>3.5</v>
      </c>
      <c r="G119" s="14">
        <v>2.82</v>
      </c>
      <c r="H119" s="14"/>
      <c r="I119" s="14"/>
      <c r="J119" s="14"/>
    </row>
    <row r="120" spans="1:10">
      <c r="A120" s="18" t="s">
        <v>232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3" t="s">
        <v>183</v>
      </c>
      <c r="B121" s="20">
        <v>656.88</v>
      </c>
      <c r="C121" s="20">
        <v>409.37</v>
      </c>
      <c r="D121" s="20">
        <v>523.75</v>
      </c>
      <c r="E121" s="20">
        <v>582.80999999999995</v>
      </c>
      <c r="F121" s="20">
        <v>752.99</v>
      </c>
      <c r="G121" s="20">
        <v>1014.99</v>
      </c>
      <c r="H121" s="20"/>
      <c r="I121" s="20"/>
      <c r="J121" s="20"/>
    </row>
    <row r="122" spans="1:10">
      <c r="A122" s="13" t="s">
        <v>184</v>
      </c>
      <c r="B122" s="14">
        <v>10.42</v>
      </c>
      <c r="C122" s="14">
        <v>16.82</v>
      </c>
      <c r="D122" s="14">
        <v>16.95</v>
      </c>
      <c r="E122" s="14">
        <v>16.29</v>
      </c>
      <c r="F122" s="14">
        <v>26.63</v>
      </c>
      <c r="G122" s="14">
        <v>28.78</v>
      </c>
      <c r="H122" s="14"/>
      <c r="I122" s="14"/>
      <c r="J122" s="14"/>
    </row>
    <row r="123" spans="1:10">
      <c r="A123" s="13" t="s">
        <v>185</v>
      </c>
      <c r="B123" s="14">
        <v>1.59</v>
      </c>
      <c r="C123" s="14">
        <v>4.1100000000000003</v>
      </c>
      <c r="D123" s="14">
        <v>3.24</v>
      </c>
      <c r="E123" s="14">
        <v>2.8</v>
      </c>
      <c r="F123" s="14">
        <v>3.54</v>
      </c>
      <c r="G123" s="14">
        <v>2.84</v>
      </c>
      <c r="H123" s="14"/>
      <c r="I123" s="14"/>
      <c r="J123" s="14"/>
    </row>
    <row r="124" spans="1:10">
      <c r="A124" s="21" t="s">
        <v>233</v>
      </c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3" t="s">
        <v>183</v>
      </c>
      <c r="B125" s="20">
        <v>221.93</v>
      </c>
      <c r="C125" s="20">
        <v>133.02000000000001</v>
      </c>
      <c r="D125" s="20">
        <v>175.51</v>
      </c>
      <c r="E125" s="20">
        <v>192.72</v>
      </c>
      <c r="F125" s="20">
        <v>253.39</v>
      </c>
      <c r="G125" s="20">
        <v>354.82</v>
      </c>
      <c r="H125" s="20"/>
      <c r="I125" s="20"/>
      <c r="J125" s="20"/>
    </row>
    <row r="126" spans="1:10">
      <c r="A126" s="13" t="s">
        <v>184</v>
      </c>
      <c r="B126" s="14">
        <v>4.63</v>
      </c>
      <c r="C126" s="14">
        <v>6.38</v>
      </c>
      <c r="D126" s="14">
        <v>6.67</v>
      </c>
      <c r="E126" s="14">
        <v>7.6</v>
      </c>
      <c r="F126" s="14">
        <v>8.7799999999999994</v>
      </c>
      <c r="G126" s="14">
        <v>13.3</v>
      </c>
      <c r="H126" s="14"/>
      <c r="I126" s="14"/>
      <c r="J126" s="14"/>
    </row>
    <row r="127" spans="1:10">
      <c r="A127" s="13" t="s">
        <v>185</v>
      </c>
      <c r="B127" s="14">
        <v>2.08</v>
      </c>
      <c r="C127" s="14">
        <v>4.8</v>
      </c>
      <c r="D127" s="14">
        <v>3.8</v>
      </c>
      <c r="E127" s="14">
        <v>3.94</v>
      </c>
      <c r="F127" s="14">
        <v>3.46</v>
      </c>
      <c r="G127" s="14">
        <v>3.75</v>
      </c>
      <c r="H127" s="14"/>
      <c r="I127" s="14"/>
      <c r="J127" s="14"/>
    </row>
    <row r="128" spans="1:10">
      <c r="A128" s="21" t="s">
        <v>234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3" t="s">
        <v>183</v>
      </c>
      <c r="B129" s="20">
        <v>211.86</v>
      </c>
      <c r="C129" s="20">
        <v>133.47999999999999</v>
      </c>
      <c r="D129" s="20">
        <v>168.01</v>
      </c>
      <c r="E129" s="20">
        <v>183</v>
      </c>
      <c r="F129" s="20">
        <v>237.28</v>
      </c>
      <c r="G129" s="20">
        <v>337.37</v>
      </c>
      <c r="H129" s="20"/>
      <c r="I129" s="20"/>
      <c r="J129" s="20"/>
    </row>
    <row r="130" spans="1:10">
      <c r="A130" s="13" t="s">
        <v>184</v>
      </c>
      <c r="B130" s="14">
        <v>3.72</v>
      </c>
      <c r="C130" s="14">
        <v>7.21</v>
      </c>
      <c r="D130" s="14">
        <v>6.85</v>
      </c>
      <c r="E130" s="14">
        <v>7.04</v>
      </c>
      <c r="F130" s="14">
        <v>10.38</v>
      </c>
      <c r="G130" s="14">
        <v>11.45</v>
      </c>
      <c r="H130" s="14"/>
      <c r="I130" s="14"/>
      <c r="J130" s="14"/>
    </row>
    <row r="131" spans="1:10">
      <c r="A131" s="13" t="s">
        <v>185</v>
      </c>
      <c r="B131" s="14">
        <v>1.76</v>
      </c>
      <c r="C131" s="14">
        <v>5.4</v>
      </c>
      <c r="D131" s="14">
        <v>4.08</v>
      </c>
      <c r="E131" s="14">
        <v>3.84</v>
      </c>
      <c r="F131" s="14">
        <v>4.37</v>
      </c>
      <c r="G131" s="14">
        <v>3.39</v>
      </c>
      <c r="H131" s="14"/>
      <c r="I131" s="14"/>
      <c r="J131" s="14"/>
    </row>
    <row r="132" spans="1:10">
      <c r="A132" s="21" t="s">
        <v>235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3" t="s">
        <v>183</v>
      </c>
      <c r="B133" s="20">
        <v>116.39</v>
      </c>
      <c r="C133" s="20">
        <v>73.05</v>
      </c>
      <c r="D133" s="20">
        <v>89.14</v>
      </c>
      <c r="E133" s="20">
        <v>103.93</v>
      </c>
      <c r="F133" s="20">
        <v>137.83000000000001</v>
      </c>
      <c r="G133" s="20">
        <v>177.91</v>
      </c>
      <c r="H133" s="20"/>
      <c r="I133" s="20"/>
      <c r="J133" s="20"/>
    </row>
    <row r="134" spans="1:10">
      <c r="A134" s="13" t="s">
        <v>184</v>
      </c>
      <c r="B134" s="14">
        <v>2.42</v>
      </c>
      <c r="C134" s="14">
        <v>2.94</v>
      </c>
      <c r="D134" s="14">
        <v>3.65</v>
      </c>
      <c r="E134" s="14">
        <v>4.6100000000000003</v>
      </c>
      <c r="F134" s="14">
        <v>5.0999999999999996</v>
      </c>
      <c r="G134" s="14">
        <v>6.78</v>
      </c>
      <c r="H134" s="14"/>
      <c r="I134" s="14"/>
      <c r="J134" s="14"/>
    </row>
    <row r="135" spans="1:10">
      <c r="A135" s="13" t="s">
        <v>185</v>
      </c>
      <c r="B135" s="14">
        <v>2.08</v>
      </c>
      <c r="C135" s="14">
        <v>4.0199999999999996</v>
      </c>
      <c r="D135" s="14">
        <v>4.09</v>
      </c>
      <c r="E135" s="14">
        <v>4.4400000000000004</v>
      </c>
      <c r="F135" s="14">
        <v>3.7</v>
      </c>
      <c r="G135" s="14">
        <v>3.81</v>
      </c>
      <c r="H135" s="14"/>
      <c r="I135" s="14"/>
      <c r="J135" s="14"/>
    </row>
    <row r="136" spans="1:10">
      <c r="A136" s="21" t="s">
        <v>236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3" t="s">
        <v>183</v>
      </c>
      <c r="B137" s="20">
        <v>106.7</v>
      </c>
      <c r="C137" s="20">
        <v>69.819999999999993</v>
      </c>
      <c r="D137" s="20">
        <v>91.09</v>
      </c>
      <c r="E137" s="20">
        <v>103.15</v>
      </c>
      <c r="F137" s="20">
        <v>124.49</v>
      </c>
      <c r="G137" s="20">
        <v>144.9</v>
      </c>
      <c r="H137" s="20"/>
      <c r="I137" s="20"/>
      <c r="J137" s="20"/>
    </row>
    <row r="138" spans="1:10">
      <c r="A138" s="13" t="s">
        <v>184</v>
      </c>
      <c r="B138" s="14">
        <v>2.54</v>
      </c>
      <c r="C138" s="14">
        <v>3.75</v>
      </c>
      <c r="D138" s="14">
        <v>4.29</v>
      </c>
      <c r="E138" s="14">
        <v>4.1100000000000003</v>
      </c>
      <c r="F138" s="14">
        <v>6.33</v>
      </c>
      <c r="G138" s="14">
        <v>5.64</v>
      </c>
      <c r="H138" s="14"/>
      <c r="I138" s="14"/>
      <c r="J138" s="14"/>
    </row>
    <row r="139" spans="1:10">
      <c r="A139" s="13" t="s">
        <v>185</v>
      </c>
      <c r="B139" s="14">
        <v>2.38</v>
      </c>
      <c r="C139" s="14">
        <v>5.37</v>
      </c>
      <c r="D139" s="14">
        <v>4.71</v>
      </c>
      <c r="E139" s="14">
        <v>3.98</v>
      </c>
      <c r="F139" s="14">
        <v>5.08</v>
      </c>
      <c r="G139" s="14">
        <v>3.89</v>
      </c>
      <c r="H139" s="14"/>
      <c r="I139" s="14"/>
      <c r="J139" s="14"/>
    </row>
    <row r="140" spans="1:10">
      <c r="A140" s="18" t="s">
        <v>237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3" t="s">
        <v>183</v>
      </c>
      <c r="B141" s="20">
        <v>1304.81</v>
      </c>
      <c r="C141" s="20">
        <v>808.09</v>
      </c>
      <c r="D141" s="20">
        <v>981.96</v>
      </c>
      <c r="E141" s="20">
        <v>1195.94</v>
      </c>
      <c r="F141" s="20">
        <v>1543.43</v>
      </c>
      <c r="G141" s="20">
        <v>1993.64</v>
      </c>
      <c r="H141" s="20"/>
      <c r="I141" s="20"/>
      <c r="J141" s="20"/>
    </row>
    <row r="142" spans="1:10">
      <c r="A142" s="13" t="s">
        <v>184</v>
      </c>
      <c r="B142" s="14">
        <v>20.62</v>
      </c>
      <c r="C142" s="14">
        <v>27.77</v>
      </c>
      <c r="D142" s="14">
        <v>30.64</v>
      </c>
      <c r="E142" s="14">
        <v>26.33</v>
      </c>
      <c r="F142" s="14">
        <v>45.74</v>
      </c>
      <c r="G142" s="14">
        <v>46.63</v>
      </c>
      <c r="H142" s="14"/>
      <c r="I142" s="14"/>
      <c r="J142" s="14"/>
    </row>
    <row r="143" spans="1:10">
      <c r="A143" s="13" t="s">
        <v>185</v>
      </c>
      <c r="B143" s="14">
        <v>1.58</v>
      </c>
      <c r="C143" s="14">
        <v>3.44</v>
      </c>
      <c r="D143" s="14">
        <v>3.12</v>
      </c>
      <c r="E143" s="14">
        <v>2.2000000000000002</v>
      </c>
      <c r="F143" s="14">
        <v>2.96</v>
      </c>
      <c r="G143" s="14">
        <v>2.34</v>
      </c>
      <c r="H143" s="14"/>
      <c r="I143" s="14"/>
      <c r="J143" s="14"/>
    </row>
    <row r="144" spans="1:10">
      <c r="A144" s="21" t="s">
        <v>238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3" t="s">
        <v>183</v>
      </c>
      <c r="B145" s="20">
        <v>129.22999999999999</v>
      </c>
      <c r="C145" s="20">
        <v>83.34</v>
      </c>
      <c r="D145" s="20">
        <v>97.98</v>
      </c>
      <c r="E145" s="20">
        <v>120.54</v>
      </c>
      <c r="F145" s="20">
        <v>145.38</v>
      </c>
      <c r="G145" s="20">
        <v>198.82</v>
      </c>
      <c r="H145" s="20"/>
      <c r="I145" s="20"/>
      <c r="J145" s="20"/>
    </row>
    <row r="146" spans="1:10">
      <c r="A146" s="13" t="s">
        <v>184</v>
      </c>
      <c r="B146" s="14">
        <v>3.02</v>
      </c>
      <c r="C146" s="14">
        <v>5.73</v>
      </c>
      <c r="D146" s="14">
        <v>4.24</v>
      </c>
      <c r="E146" s="14">
        <v>5.49</v>
      </c>
      <c r="F146" s="14">
        <v>8.06</v>
      </c>
      <c r="G146" s="14">
        <v>7.78</v>
      </c>
      <c r="H146" s="14"/>
      <c r="I146" s="14"/>
      <c r="J146" s="14"/>
    </row>
    <row r="147" spans="1:10">
      <c r="A147" s="13" t="s">
        <v>185</v>
      </c>
      <c r="B147" s="14">
        <v>2.34</v>
      </c>
      <c r="C147" s="14">
        <v>6.87</v>
      </c>
      <c r="D147" s="14">
        <v>4.32</v>
      </c>
      <c r="E147" s="14">
        <v>4.55</v>
      </c>
      <c r="F147" s="14">
        <v>5.54</v>
      </c>
      <c r="G147" s="14">
        <v>3.92</v>
      </c>
      <c r="H147" s="14"/>
      <c r="I147" s="14"/>
      <c r="J147" s="14"/>
    </row>
    <row r="148" spans="1:10">
      <c r="A148" s="21" t="s">
        <v>239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3" t="s">
        <v>183</v>
      </c>
      <c r="B149" s="20">
        <v>104.47</v>
      </c>
      <c r="C149" s="20">
        <v>77.95</v>
      </c>
      <c r="D149" s="20">
        <v>86.25</v>
      </c>
      <c r="E149" s="20">
        <v>96.43</v>
      </c>
      <c r="F149" s="20">
        <v>117.78</v>
      </c>
      <c r="G149" s="20">
        <v>143.88999999999999</v>
      </c>
      <c r="H149" s="20"/>
      <c r="I149" s="20"/>
      <c r="J149" s="20"/>
    </row>
    <row r="150" spans="1:10">
      <c r="A150" s="13" t="s">
        <v>184</v>
      </c>
      <c r="B150" s="14">
        <v>2.5099999999999998</v>
      </c>
      <c r="C150" s="14">
        <v>4.9400000000000004</v>
      </c>
      <c r="D150" s="14">
        <v>4.59</v>
      </c>
      <c r="E150" s="14">
        <v>4.07</v>
      </c>
      <c r="F150" s="14">
        <v>4.6900000000000004</v>
      </c>
      <c r="G150" s="14">
        <v>5.92</v>
      </c>
      <c r="H150" s="14"/>
      <c r="I150" s="14"/>
      <c r="J150" s="14"/>
    </row>
    <row r="151" spans="1:10">
      <c r="A151" s="13" t="s">
        <v>185</v>
      </c>
      <c r="B151" s="14">
        <v>2.41</v>
      </c>
      <c r="C151" s="14">
        <v>6.33</v>
      </c>
      <c r="D151" s="14">
        <v>5.32</v>
      </c>
      <c r="E151" s="14">
        <v>4.22</v>
      </c>
      <c r="F151" s="14">
        <v>3.98</v>
      </c>
      <c r="G151" s="14">
        <v>4.12</v>
      </c>
      <c r="H151" s="14"/>
      <c r="I151" s="14"/>
      <c r="J151" s="14"/>
    </row>
    <row r="152" spans="1:10">
      <c r="A152" s="21" t="s">
        <v>240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3" t="s">
        <v>183</v>
      </c>
      <c r="B153" s="20">
        <v>679.84</v>
      </c>
      <c r="C153" s="20">
        <v>406.48</v>
      </c>
      <c r="D153" s="20">
        <v>500.7</v>
      </c>
      <c r="E153" s="20">
        <v>626.77</v>
      </c>
      <c r="F153" s="20">
        <v>812.75</v>
      </c>
      <c r="G153" s="20">
        <v>1051.96</v>
      </c>
      <c r="H153" s="20"/>
      <c r="I153" s="20"/>
      <c r="J153" s="20"/>
    </row>
    <row r="154" spans="1:10">
      <c r="A154" s="13" t="s">
        <v>184</v>
      </c>
      <c r="B154" s="14">
        <v>12.1</v>
      </c>
      <c r="C154" s="14">
        <v>15.4</v>
      </c>
      <c r="D154" s="14">
        <v>18.23</v>
      </c>
      <c r="E154" s="14">
        <v>14.99</v>
      </c>
      <c r="F154" s="14">
        <v>23.38</v>
      </c>
      <c r="G154" s="14">
        <v>32.11</v>
      </c>
      <c r="H154" s="14"/>
      <c r="I154" s="14"/>
      <c r="J154" s="14"/>
    </row>
    <row r="155" spans="1:10">
      <c r="A155" s="13" t="s">
        <v>185</v>
      </c>
      <c r="B155" s="14">
        <v>1.78</v>
      </c>
      <c r="C155" s="14">
        <v>3.79</v>
      </c>
      <c r="D155" s="14">
        <v>3.64</v>
      </c>
      <c r="E155" s="14">
        <v>2.39</v>
      </c>
      <c r="F155" s="14">
        <v>2.88</v>
      </c>
      <c r="G155" s="14">
        <v>3.05</v>
      </c>
      <c r="H155" s="14"/>
      <c r="I155" s="14"/>
      <c r="J155" s="14"/>
    </row>
    <row r="156" spans="1:10">
      <c r="A156" s="21" t="s">
        <v>241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3" t="s">
        <v>183</v>
      </c>
      <c r="B157" s="20">
        <v>342.47</v>
      </c>
      <c r="C157" s="20">
        <v>223.34</v>
      </c>
      <c r="D157" s="20">
        <v>270.29000000000002</v>
      </c>
      <c r="E157" s="20">
        <v>315.52</v>
      </c>
      <c r="F157" s="20">
        <v>409.1</v>
      </c>
      <c r="G157" s="20">
        <v>493.87</v>
      </c>
      <c r="H157" s="20"/>
      <c r="I157" s="20"/>
      <c r="J157" s="20"/>
    </row>
    <row r="158" spans="1:10">
      <c r="A158" s="13" t="s">
        <v>184</v>
      </c>
      <c r="B158" s="14">
        <v>5.93</v>
      </c>
      <c r="C158" s="14">
        <v>8.67</v>
      </c>
      <c r="D158" s="14">
        <v>11.9</v>
      </c>
      <c r="E158" s="14">
        <v>10.72</v>
      </c>
      <c r="F158" s="14">
        <v>17.57</v>
      </c>
      <c r="G158" s="14">
        <v>14.44</v>
      </c>
      <c r="H158" s="14"/>
      <c r="I158" s="14"/>
      <c r="J158" s="14"/>
    </row>
    <row r="159" spans="1:10">
      <c r="A159" s="13" t="s">
        <v>185</v>
      </c>
      <c r="B159" s="14">
        <v>1.73</v>
      </c>
      <c r="C159" s="14">
        <v>3.88</v>
      </c>
      <c r="D159" s="14">
        <v>4.4000000000000004</v>
      </c>
      <c r="E159" s="14">
        <v>3.4</v>
      </c>
      <c r="F159" s="14">
        <v>4.29</v>
      </c>
      <c r="G159" s="14">
        <v>2.92</v>
      </c>
      <c r="H159" s="14"/>
      <c r="I159" s="14"/>
      <c r="J159" s="14"/>
    </row>
    <row r="160" spans="1:10">
      <c r="A160" s="13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21" t="s">
        <v>242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3" t="s">
        <v>183</v>
      </c>
      <c r="B162" s="20">
        <v>48.8</v>
      </c>
      <c r="C162" s="20">
        <v>16.97</v>
      </c>
      <c r="D162" s="20">
        <v>26.74</v>
      </c>
      <c r="E162" s="20">
        <v>36.67</v>
      </c>
      <c r="F162" s="20">
        <v>58.42</v>
      </c>
      <c r="G162" s="20">
        <v>105.11</v>
      </c>
      <c r="H162" s="20"/>
      <c r="I162" s="20"/>
      <c r="J162" s="20"/>
    </row>
    <row r="163" spans="1:10">
      <c r="A163" s="13" t="s">
        <v>184</v>
      </c>
      <c r="B163" s="14">
        <v>2.34</v>
      </c>
      <c r="C163" s="14">
        <v>2.39</v>
      </c>
      <c r="D163" s="14">
        <v>3.07</v>
      </c>
      <c r="E163" s="14">
        <v>3.34</v>
      </c>
      <c r="F163" s="14">
        <v>4.9800000000000004</v>
      </c>
      <c r="G163" s="14">
        <v>4.91</v>
      </c>
      <c r="H163" s="14"/>
      <c r="I163" s="14"/>
      <c r="J163" s="14"/>
    </row>
    <row r="164" spans="1:10">
      <c r="A164" s="13" t="s">
        <v>185</v>
      </c>
      <c r="B164" s="14">
        <v>4.8</v>
      </c>
      <c r="C164" s="14">
        <v>14.09</v>
      </c>
      <c r="D164" s="14">
        <v>11.5</v>
      </c>
      <c r="E164" s="14">
        <v>9.1199999999999992</v>
      </c>
      <c r="F164" s="14">
        <v>8.52</v>
      </c>
      <c r="G164" s="14">
        <v>4.67</v>
      </c>
      <c r="H164" s="14"/>
      <c r="I164" s="14"/>
      <c r="J164" s="14"/>
    </row>
    <row r="165" spans="1:10">
      <c r="A165" s="16" t="s">
        <v>243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3" t="s">
        <v>183</v>
      </c>
      <c r="B166" s="20">
        <v>2698.03</v>
      </c>
      <c r="C166" s="20">
        <v>1103.1500000000001</v>
      </c>
      <c r="D166" s="20">
        <v>1630.97</v>
      </c>
      <c r="E166" s="20">
        <v>2166.5700000000002</v>
      </c>
      <c r="F166" s="20">
        <v>3249.41</v>
      </c>
      <c r="G166" s="20">
        <v>5336.34</v>
      </c>
      <c r="H166" s="20"/>
      <c r="I166" s="20"/>
      <c r="J166" s="20"/>
    </row>
    <row r="167" spans="1:10">
      <c r="A167" s="13" t="s">
        <v>184</v>
      </c>
      <c r="B167" s="14">
        <v>45.61</v>
      </c>
      <c r="C167" s="14">
        <v>52.11</v>
      </c>
      <c r="D167" s="14">
        <v>66.12</v>
      </c>
      <c r="E167" s="14">
        <v>53.21</v>
      </c>
      <c r="F167" s="14">
        <v>76.430000000000007</v>
      </c>
      <c r="G167" s="14">
        <v>115.48</v>
      </c>
      <c r="H167" s="14"/>
      <c r="I167" s="14"/>
      <c r="J167" s="14"/>
    </row>
    <row r="168" spans="1:10">
      <c r="A168" s="13" t="s">
        <v>185</v>
      </c>
      <c r="B168" s="14">
        <v>1.69</v>
      </c>
      <c r="C168" s="14">
        <v>4.72</v>
      </c>
      <c r="D168" s="14">
        <v>4.05</v>
      </c>
      <c r="E168" s="14">
        <v>2.46</v>
      </c>
      <c r="F168" s="14">
        <v>2.35</v>
      </c>
      <c r="G168" s="14">
        <v>2.16</v>
      </c>
      <c r="H168" s="14"/>
      <c r="I168" s="14"/>
      <c r="J168" s="14"/>
    </row>
    <row r="169" spans="1:10">
      <c r="A169" s="11" t="s">
        <v>244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3" t="s">
        <v>183</v>
      </c>
      <c r="B170" s="20">
        <v>444.17</v>
      </c>
      <c r="C170" s="20">
        <v>183.37</v>
      </c>
      <c r="D170" s="20">
        <v>274.52999999999997</v>
      </c>
      <c r="E170" s="20">
        <v>349.83</v>
      </c>
      <c r="F170" s="20">
        <v>539.24</v>
      </c>
      <c r="G170" s="20">
        <v>873.29</v>
      </c>
      <c r="H170" s="20"/>
      <c r="I170" s="20"/>
      <c r="J170" s="20"/>
    </row>
    <row r="171" spans="1:10">
      <c r="A171" s="13" t="s">
        <v>184</v>
      </c>
      <c r="B171" s="14">
        <v>16.52</v>
      </c>
      <c r="C171" s="14">
        <v>17.71</v>
      </c>
      <c r="D171" s="14">
        <v>25.8</v>
      </c>
      <c r="E171" s="14">
        <v>28.04</v>
      </c>
      <c r="F171" s="14">
        <v>27.68</v>
      </c>
      <c r="G171" s="14">
        <v>40.49</v>
      </c>
      <c r="H171" s="14"/>
      <c r="I171" s="14"/>
      <c r="J171" s="14"/>
    </row>
    <row r="172" spans="1:10">
      <c r="A172" s="13" t="s">
        <v>185</v>
      </c>
      <c r="B172" s="14">
        <v>3.72</v>
      </c>
      <c r="C172" s="14">
        <v>9.66</v>
      </c>
      <c r="D172" s="14">
        <v>9.4</v>
      </c>
      <c r="E172" s="14">
        <v>8.02</v>
      </c>
      <c r="F172" s="14">
        <v>5.13</v>
      </c>
      <c r="G172" s="14">
        <v>4.6399999999999997</v>
      </c>
      <c r="H172" s="14"/>
      <c r="I172" s="14"/>
      <c r="J172" s="14"/>
    </row>
    <row r="173" spans="1:10">
      <c r="A173" s="11" t="s">
        <v>245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3" t="s">
        <v>183</v>
      </c>
      <c r="B174" s="20">
        <v>17108.53</v>
      </c>
      <c r="C174" s="20">
        <v>8900.08</v>
      </c>
      <c r="D174" s="20">
        <v>11583.21</v>
      </c>
      <c r="E174" s="20">
        <v>14917.38</v>
      </c>
      <c r="F174" s="20">
        <v>19326.53</v>
      </c>
      <c r="G174" s="20">
        <v>30790.97</v>
      </c>
      <c r="H174" s="20"/>
      <c r="I174" s="20"/>
      <c r="J174" s="20"/>
    </row>
    <row r="175" spans="1:10">
      <c r="A175" s="13" t="s">
        <v>184</v>
      </c>
      <c r="B175" s="14">
        <v>192.64</v>
      </c>
      <c r="C175" s="14">
        <v>183.39</v>
      </c>
      <c r="D175" s="14">
        <v>152.72999999999999</v>
      </c>
      <c r="E175" s="14">
        <v>236.08</v>
      </c>
      <c r="F175" s="14">
        <v>243.77</v>
      </c>
      <c r="G175" s="14">
        <v>398.71</v>
      </c>
      <c r="H175" s="14"/>
      <c r="I175" s="14"/>
      <c r="J175" s="14"/>
    </row>
    <row r="176" spans="1:10">
      <c r="A176" s="13" t="s">
        <v>185</v>
      </c>
      <c r="B176" s="14">
        <v>1.1299999999999999</v>
      </c>
      <c r="C176" s="14">
        <v>2.06</v>
      </c>
      <c r="D176" s="14">
        <v>1.32</v>
      </c>
      <c r="E176" s="14">
        <v>1.58</v>
      </c>
      <c r="F176" s="14">
        <v>1.26</v>
      </c>
      <c r="G176" s="14">
        <v>1.29</v>
      </c>
      <c r="H176" s="14"/>
      <c r="I176" s="14"/>
      <c r="J176" s="14"/>
    </row>
    <row r="177" spans="1:10">
      <c r="A177" s="16" t="s">
        <v>246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3" t="s">
        <v>183</v>
      </c>
      <c r="B178" s="20">
        <v>10183.120000000001</v>
      </c>
      <c r="C178" s="20">
        <v>5287.37</v>
      </c>
      <c r="D178" s="20">
        <v>6742.81</v>
      </c>
      <c r="E178" s="20">
        <v>8742.7199999999993</v>
      </c>
      <c r="F178" s="20">
        <v>11306.78</v>
      </c>
      <c r="G178" s="20">
        <v>18820.48</v>
      </c>
      <c r="H178" s="20"/>
      <c r="I178" s="20"/>
      <c r="J178" s="20"/>
    </row>
    <row r="179" spans="1:10">
      <c r="A179" s="13" t="s">
        <v>184</v>
      </c>
      <c r="B179" s="14">
        <v>139.43</v>
      </c>
      <c r="C179" s="14">
        <v>144.34</v>
      </c>
      <c r="D179" s="14">
        <v>130.44999999999999</v>
      </c>
      <c r="E179" s="14">
        <v>169.25</v>
      </c>
      <c r="F179" s="14">
        <v>202.67</v>
      </c>
      <c r="G179" s="14">
        <v>309.98</v>
      </c>
      <c r="H179" s="14"/>
      <c r="I179" s="14"/>
      <c r="J179" s="14"/>
    </row>
    <row r="180" spans="1:10">
      <c r="A180" s="13" t="s">
        <v>185</v>
      </c>
      <c r="B180" s="14">
        <v>1.37</v>
      </c>
      <c r="C180" s="14">
        <v>2.73</v>
      </c>
      <c r="D180" s="14">
        <v>1.93</v>
      </c>
      <c r="E180" s="14">
        <v>1.94</v>
      </c>
      <c r="F180" s="14">
        <v>1.79</v>
      </c>
      <c r="G180" s="14">
        <v>1.65</v>
      </c>
      <c r="H180" s="14"/>
      <c r="I180" s="14"/>
      <c r="J180" s="14"/>
    </row>
    <row r="181" spans="1:10">
      <c r="A181" s="18" t="s">
        <v>247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3" t="s">
        <v>183</v>
      </c>
      <c r="B182" s="20">
        <v>6760.4</v>
      </c>
      <c r="C182" s="20">
        <v>1855.56</v>
      </c>
      <c r="D182" s="20">
        <v>3169.25</v>
      </c>
      <c r="E182" s="20">
        <v>5346.2</v>
      </c>
      <c r="F182" s="20">
        <v>8318.02</v>
      </c>
      <c r="G182" s="20">
        <v>15097.68</v>
      </c>
      <c r="H182" s="20"/>
      <c r="I182" s="20"/>
      <c r="J182" s="20"/>
    </row>
    <row r="183" spans="1:10">
      <c r="A183" s="13" t="s">
        <v>184</v>
      </c>
      <c r="B183" s="14">
        <v>112.47</v>
      </c>
      <c r="C183" s="14">
        <v>92.62</v>
      </c>
      <c r="D183" s="14">
        <v>98.26</v>
      </c>
      <c r="E183" s="14">
        <v>142.26</v>
      </c>
      <c r="F183" s="14">
        <v>195.71</v>
      </c>
      <c r="G183" s="14">
        <v>292.87</v>
      </c>
      <c r="H183" s="14"/>
      <c r="I183" s="14"/>
      <c r="J183" s="14"/>
    </row>
    <row r="184" spans="1:10">
      <c r="A184" s="13" t="s">
        <v>185</v>
      </c>
      <c r="B184" s="14">
        <v>1.66</v>
      </c>
      <c r="C184" s="14">
        <v>4.99</v>
      </c>
      <c r="D184" s="14">
        <v>3.1</v>
      </c>
      <c r="E184" s="14">
        <v>2.66</v>
      </c>
      <c r="F184" s="14">
        <v>2.35</v>
      </c>
      <c r="G184" s="14">
        <v>1.94</v>
      </c>
      <c r="H184" s="14"/>
      <c r="I184" s="14"/>
      <c r="J184" s="14"/>
    </row>
    <row r="185" spans="1:10">
      <c r="A185" s="21" t="s">
        <v>248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3" t="s">
        <v>183</v>
      </c>
      <c r="B186" s="20">
        <v>3826.44</v>
      </c>
      <c r="C186" s="20">
        <v>753.12</v>
      </c>
      <c r="D186" s="20">
        <v>1468.77</v>
      </c>
      <c r="E186" s="20">
        <v>2979.35</v>
      </c>
      <c r="F186" s="20">
        <v>4935.6000000000004</v>
      </c>
      <c r="G186" s="20">
        <v>8985.7099999999991</v>
      </c>
      <c r="H186" s="20"/>
      <c r="I186" s="20"/>
      <c r="J186" s="20"/>
    </row>
    <row r="187" spans="1:10">
      <c r="A187" s="13" t="s">
        <v>184</v>
      </c>
      <c r="B187" s="14">
        <v>83.39</v>
      </c>
      <c r="C187" s="14">
        <v>45.74</v>
      </c>
      <c r="D187" s="14">
        <v>68.28</v>
      </c>
      <c r="E187" s="14">
        <v>89.44</v>
      </c>
      <c r="F187" s="14">
        <v>135.88999999999999</v>
      </c>
      <c r="G187" s="14">
        <v>223.17</v>
      </c>
      <c r="H187" s="14"/>
      <c r="I187" s="14"/>
      <c r="J187" s="14"/>
    </row>
    <row r="188" spans="1:10">
      <c r="A188" s="13" t="s">
        <v>185</v>
      </c>
      <c r="B188" s="14">
        <v>2.1800000000000002</v>
      </c>
      <c r="C188" s="14">
        <v>6.07</v>
      </c>
      <c r="D188" s="14">
        <v>4.6500000000000004</v>
      </c>
      <c r="E188" s="14">
        <v>3</v>
      </c>
      <c r="F188" s="14">
        <v>2.75</v>
      </c>
      <c r="G188" s="14">
        <v>2.48</v>
      </c>
      <c r="H188" s="14"/>
      <c r="I188" s="14"/>
      <c r="J188" s="14"/>
    </row>
    <row r="189" spans="1:10">
      <c r="A189" s="21" t="s">
        <v>249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3" t="s">
        <v>183</v>
      </c>
      <c r="B190" s="20">
        <v>1758.28</v>
      </c>
      <c r="C190" s="20">
        <v>624.23</v>
      </c>
      <c r="D190" s="20">
        <v>983.13</v>
      </c>
      <c r="E190" s="20">
        <v>1375.23</v>
      </c>
      <c r="F190" s="20">
        <v>2023.27</v>
      </c>
      <c r="G190" s="20">
        <v>3781.98</v>
      </c>
      <c r="H190" s="20"/>
      <c r="I190" s="20"/>
      <c r="J190" s="20"/>
    </row>
    <row r="191" spans="1:10">
      <c r="A191" s="13" t="s">
        <v>184</v>
      </c>
      <c r="B191" s="14">
        <v>29.18</v>
      </c>
      <c r="C191" s="14">
        <v>26.45</v>
      </c>
      <c r="D191" s="14">
        <v>33.619999999999997</v>
      </c>
      <c r="E191" s="14">
        <v>36.950000000000003</v>
      </c>
      <c r="F191" s="14">
        <v>47.37</v>
      </c>
      <c r="G191" s="14">
        <v>100.26</v>
      </c>
      <c r="H191" s="14"/>
      <c r="I191" s="14"/>
      <c r="J191" s="14"/>
    </row>
    <row r="192" spans="1:10">
      <c r="A192" s="13" t="s">
        <v>185</v>
      </c>
      <c r="B192" s="14">
        <v>1.66</v>
      </c>
      <c r="C192" s="14">
        <v>4.24</v>
      </c>
      <c r="D192" s="14">
        <v>3.42</v>
      </c>
      <c r="E192" s="14">
        <v>2.69</v>
      </c>
      <c r="F192" s="14">
        <v>2.34</v>
      </c>
      <c r="G192" s="14">
        <v>2.65</v>
      </c>
      <c r="H192" s="14"/>
      <c r="I192" s="14"/>
      <c r="J192" s="14"/>
    </row>
    <row r="193" spans="1:10">
      <c r="A193" s="13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21" t="s">
        <v>250</v>
      </c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3" t="s">
        <v>183</v>
      </c>
      <c r="B195" s="20">
        <v>1175.69</v>
      </c>
      <c r="C195" s="20">
        <v>478.21</v>
      </c>
      <c r="D195" s="20">
        <v>717.35</v>
      </c>
      <c r="E195" s="20">
        <v>991.62</v>
      </c>
      <c r="F195" s="20">
        <v>1359.14</v>
      </c>
      <c r="G195" s="20">
        <v>2329.9899999999998</v>
      </c>
      <c r="H195" s="20"/>
      <c r="I195" s="20"/>
      <c r="J195" s="20"/>
    </row>
    <row r="196" spans="1:10">
      <c r="A196" s="13" t="s">
        <v>184</v>
      </c>
      <c r="B196" s="14">
        <v>53.33</v>
      </c>
      <c r="C196" s="14">
        <v>50.52</v>
      </c>
      <c r="D196" s="14">
        <v>41.23</v>
      </c>
      <c r="E196" s="14">
        <v>67.98</v>
      </c>
      <c r="F196" s="14">
        <v>88.19</v>
      </c>
      <c r="G196" s="14">
        <v>188.25</v>
      </c>
      <c r="H196" s="14"/>
      <c r="I196" s="14"/>
      <c r="J196" s="14"/>
    </row>
    <row r="197" spans="1:10">
      <c r="A197" s="13" t="s">
        <v>185</v>
      </c>
      <c r="B197" s="14">
        <v>4.54</v>
      </c>
      <c r="C197" s="14">
        <v>10.56</v>
      </c>
      <c r="D197" s="14">
        <v>5.75</v>
      </c>
      <c r="E197" s="14">
        <v>6.86</v>
      </c>
      <c r="F197" s="14">
        <v>6.49</v>
      </c>
      <c r="G197" s="14">
        <v>8.08</v>
      </c>
      <c r="H197" s="14"/>
      <c r="I197" s="14"/>
      <c r="J197" s="14"/>
    </row>
    <row r="198" spans="1:10">
      <c r="A198" s="18" t="s">
        <v>251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3" t="s">
        <v>183</v>
      </c>
      <c r="B199" s="20">
        <v>2724.45</v>
      </c>
      <c r="C199" s="20">
        <v>3258.96</v>
      </c>
      <c r="D199" s="20">
        <v>3310.88</v>
      </c>
      <c r="E199" s="20">
        <v>3045.21</v>
      </c>
      <c r="F199" s="20">
        <v>2352</v>
      </c>
      <c r="G199" s="20">
        <v>1657.02</v>
      </c>
      <c r="H199" s="20"/>
      <c r="I199" s="20"/>
      <c r="J199" s="20"/>
    </row>
    <row r="200" spans="1:10">
      <c r="A200" s="13" t="s">
        <v>184</v>
      </c>
      <c r="B200" s="14">
        <v>42.42</v>
      </c>
      <c r="C200" s="14">
        <v>109.63</v>
      </c>
      <c r="D200" s="14">
        <v>93.18</v>
      </c>
      <c r="E200" s="14">
        <v>79.67</v>
      </c>
      <c r="F200" s="14">
        <v>90.41</v>
      </c>
      <c r="G200" s="14">
        <v>82.51</v>
      </c>
      <c r="H200" s="14"/>
      <c r="I200" s="14"/>
      <c r="J200" s="14"/>
    </row>
    <row r="201" spans="1:10">
      <c r="A201" s="13" t="s">
        <v>185</v>
      </c>
      <c r="B201" s="14">
        <v>1.56</v>
      </c>
      <c r="C201" s="14">
        <v>3.36</v>
      </c>
      <c r="D201" s="14">
        <v>2.81</v>
      </c>
      <c r="E201" s="14">
        <v>2.62</v>
      </c>
      <c r="F201" s="14">
        <v>3.84</v>
      </c>
      <c r="G201" s="14">
        <v>4.9800000000000004</v>
      </c>
      <c r="H201" s="14"/>
      <c r="I201" s="14"/>
      <c r="J201" s="14"/>
    </row>
    <row r="202" spans="1:10">
      <c r="A202" s="18" t="s">
        <v>252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3" t="s">
        <v>183</v>
      </c>
      <c r="B203" s="20">
        <v>698.27</v>
      </c>
      <c r="C203" s="20">
        <v>172.85</v>
      </c>
      <c r="D203" s="20">
        <v>262.68</v>
      </c>
      <c r="E203" s="20">
        <v>351.31</v>
      </c>
      <c r="F203" s="20">
        <v>636.77</v>
      </c>
      <c r="G203" s="20">
        <v>2065.7800000000002</v>
      </c>
      <c r="H203" s="20"/>
      <c r="I203" s="20"/>
      <c r="J203" s="20"/>
    </row>
    <row r="204" spans="1:10">
      <c r="A204" s="13" t="s">
        <v>184</v>
      </c>
      <c r="B204" s="14">
        <v>31.03</v>
      </c>
      <c r="C204" s="14">
        <v>25.83</v>
      </c>
      <c r="D204" s="14">
        <v>25.72</v>
      </c>
      <c r="E204" s="14">
        <v>26.03</v>
      </c>
      <c r="F204" s="14">
        <v>59.69</v>
      </c>
      <c r="G204" s="14">
        <v>92.26</v>
      </c>
      <c r="H204" s="14"/>
      <c r="I204" s="14"/>
      <c r="J204" s="14"/>
    </row>
    <row r="205" spans="1:10">
      <c r="A205" s="13" t="s">
        <v>185</v>
      </c>
      <c r="B205" s="14">
        <v>4.4400000000000004</v>
      </c>
      <c r="C205" s="14">
        <v>14.94</v>
      </c>
      <c r="D205" s="14">
        <v>9.7899999999999991</v>
      </c>
      <c r="E205" s="14">
        <v>7.41</v>
      </c>
      <c r="F205" s="14">
        <v>9.3699999999999992</v>
      </c>
      <c r="G205" s="14">
        <v>4.47</v>
      </c>
      <c r="H205" s="14"/>
      <c r="I205" s="14"/>
      <c r="J205" s="14"/>
    </row>
    <row r="206" spans="1:10">
      <c r="A206" s="16" t="s">
        <v>253</v>
      </c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3" t="s">
        <v>183</v>
      </c>
      <c r="B207" s="20">
        <v>3649.24</v>
      </c>
      <c r="C207" s="20">
        <v>2238.2600000000002</v>
      </c>
      <c r="D207" s="20">
        <v>3019.01</v>
      </c>
      <c r="E207" s="20">
        <v>3579.54</v>
      </c>
      <c r="F207" s="20">
        <v>4228.97</v>
      </c>
      <c r="G207" s="20">
        <v>5176.76</v>
      </c>
      <c r="H207" s="20"/>
      <c r="I207" s="20"/>
      <c r="J207" s="20"/>
    </row>
    <row r="208" spans="1:10">
      <c r="A208" s="13" t="s">
        <v>184</v>
      </c>
      <c r="B208" s="14">
        <v>33.950000000000003</v>
      </c>
      <c r="C208" s="14">
        <v>55.23</v>
      </c>
      <c r="D208" s="14">
        <v>42.08</v>
      </c>
      <c r="E208" s="14">
        <v>40.22</v>
      </c>
      <c r="F208" s="14">
        <v>39.770000000000003</v>
      </c>
      <c r="G208" s="14">
        <v>61.55</v>
      </c>
      <c r="H208" s="14"/>
      <c r="I208" s="14"/>
      <c r="J208" s="14"/>
    </row>
    <row r="209" spans="1:10">
      <c r="A209" s="13" t="s">
        <v>185</v>
      </c>
      <c r="B209" s="14">
        <v>0.93</v>
      </c>
      <c r="C209" s="14">
        <v>2.4700000000000002</v>
      </c>
      <c r="D209" s="14">
        <v>1.39</v>
      </c>
      <c r="E209" s="14">
        <v>1.1200000000000001</v>
      </c>
      <c r="F209" s="14">
        <v>0.94</v>
      </c>
      <c r="G209" s="14">
        <v>1.19</v>
      </c>
      <c r="H209" s="14"/>
      <c r="I209" s="14"/>
      <c r="J209" s="14"/>
    </row>
    <row r="210" spans="1:10">
      <c r="A210" s="18" t="s">
        <v>254</v>
      </c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3" t="s">
        <v>183</v>
      </c>
      <c r="B211" s="20">
        <v>531.24</v>
      </c>
      <c r="C211" s="20">
        <v>310.45999999999998</v>
      </c>
      <c r="D211" s="20">
        <v>425.42</v>
      </c>
      <c r="E211" s="20">
        <v>504.75</v>
      </c>
      <c r="F211" s="20">
        <v>603.09</v>
      </c>
      <c r="G211" s="20">
        <v>811.86</v>
      </c>
      <c r="H211" s="20"/>
      <c r="I211" s="20"/>
      <c r="J211" s="20"/>
    </row>
    <row r="212" spans="1:10">
      <c r="A212" s="13" t="s">
        <v>184</v>
      </c>
      <c r="B212" s="14">
        <v>17.52</v>
      </c>
      <c r="C212" s="14">
        <v>15.85</v>
      </c>
      <c r="D212" s="14">
        <v>21.42</v>
      </c>
      <c r="E212" s="14">
        <v>18.059999999999999</v>
      </c>
      <c r="F212" s="14">
        <v>25.25</v>
      </c>
      <c r="G212" s="14">
        <v>25.79</v>
      </c>
      <c r="H212" s="14"/>
      <c r="I212" s="14"/>
      <c r="J212" s="14"/>
    </row>
    <row r="213" spans="1:10">
      <c r="A213" s="13" t="s">
        <v>185</v>
      </c>
      <c r="B213" s="14">
        <v>3.3</v>
      </c>
      <c r="C213" s="14">
        <v>5.1100000000000003</v>
      </c>
      <c r="D213" s="14">
        <v>5.03</v>
      </c>
      <c r="E213" s="14">
        <v>3.58</v>
      </c>
      <c r="F213" s="14">
        <v>4.1900000000000004</v>
      </c>
      <c r="G213" s="14">
        <v>3.18</v>
      </c>
      <c r="H213" s="14"/>
      <c r="I213" s="14"/>
      <c r="J213" s="14"/>
    </row>
    <row r="214" spans="1:10">
      <c r="A214" s="18" t="s">
        <v>255</v>
      </c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3" t="s">
        <v>183</v>
      </c>
      <c r="B215" s="20">
        <v>1353.35</v>
      </c>
      <c r="C215" s="20">
        <v>910.47</v>
      </c>
      <c r="D215" s="20">
        <v>1171.56</v>
      </c>
      <c r="E215" s="20">
        <v>1324.28</v>
      </c>
      <c r="F215" s="20">
        <v>1516.67</v>
      </c>
      <c r="G215" s="20">
        <v>1842.62</v>
      </c>
      <c r="H215" s="20"/>
      <c r="I215" s="20"/>
      <c r="J215" s="20"/>
    </row>
    <row r="216" spans="1:10">
      <c r="A216" s="13" t="s">
        <v>184</v>
      </c>
      <c r="B216" s="14">
        <v>24.07</v>
      </c>
      <c r="C216" s="14">
        <v>32.82</v>
      </c>
      <c r="D216" s="14">
        <v>34.57</v>
      </c>
      <c r="E216" s="14">
        <v>29.95</v>
      </c>
      <c r="F216" s="14">
        <v>27.89</v>
      </c>
      <c r="G216" s="14">
        <v>33.92</v>
      </c>
      <c r="H216" s="14"/>
      <c r="I216" s="14"/>
      <c r="J216" s="14"/>
    </row>
    <row r="217" spans="1:10">
      <c r="A217" s="13" t="s">
        <v>185</v>
      </c>
      <c r="B217" s="14">
        <v>1.78</v>
      </c>
      <c r="C217" s="14">
        <v>3.6</v>
      </c>
      <c r="D217" s="14">
        <v>2.95</v>
      </c>
      <c r="E217" s="14">
        <v>2.2599999999999998</v>
      </c>
      <c r="F217" s="14">
        <v>1.84</v>
      </c>
      <c r="G217" s="14">
        <v>1.84</v>
      </c>
      <c r="H217" s="14"/>
      <c r="I217" s="14"/>
      <c r="J217" s="14"/>
    </row>
    <row r="218" spans="1:10">
      <c r="A218" s="18" t="s">
        <v>256</v>
      </c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3" t="s">
        <v>183</v>
      </c>
      <c r="B219" s="20">
        <v>191.8</v>
      </c>
      <c r="C219" s="20">
        <v>97.02</v>
      </c>
      <c r="D219" s="20">
        <v>162.68</v>
      </c>
      <c r="E219" s="20">
        <v>174.55</v>
      </c>
      <c r="F219" s="20">
        <v>242.29</v>
      </c>
      <c r="G219" s="20">
        <v>282.23</v>
      </c>
      <c r="H219" s="20"/>
      <c r="I219" s="20"/>
      <c r="J219" s="20"/>
    </row>
    <row r="220" spans="1:10">
      <c r="A220" s="13" t="s">
        <v>184</v>
      </c>
      <c r="B220" s="14">
        <v>13.09</v>
      </c>
      <c r="C220" s="14">
        <v>13.62</v>
      </c>
      <c r="D220" s="14">
        <v>19.12</v>
      </c>
      <c r="E220" s="14">
        <v>17.38</v>
      </c>
      <c r="F220" s="14">
        <v>18.55</v>
      </c>
      <c r="G220" s="14">
        <v>19.57</v>
      </c>
      <c r="H220" s="14"/>
      <c r="I220" s="14"/>
      <c r="J220" s="14"/>
    </row>
    <row r="221" spans="1:10">
      <c r="A221" s="13" t="s">
        <v>185</v>
      </c>
      <c r="B221" s="14">
        <v>6.83</v>
      </c>
      <c r="C221" s="14">
        <v>14.04</v>
      </c>
      <c r="D221" s="14">
        <v>11.75</v>
      </c>
      <c r="E221" s="14">
        <v>9.9600000000000009</v>
      </c>
      <c r="F221" s="14">
        <v>7.65</v>
      </c>
      <c r="G221" s="14">
        <v>6.93</v>
      </c>
      <c r="H221" s="14"/>
      <c r="I221" s="14"/>
      <c r="J221" s="14"/>
    </row>
    <row r="222" spans="1:10">
      <c r="A222" s="18" t="s">
        <v>257</v>
      </c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3" t="s">
        <v>183</v>
      </c>
      <c r="B223" s="20">
        <v>1126.8399999999999</v>
      </c>
      <c r="C223" s="20">
        <v>665.99</v>
      </c>
      <c r="D223" s="20">
        <v>910.77</v>
      </c>
      <c r="E223" s="20">
        <v>1145.43</v>
      </c>
      <c r="F223" s="20">
        <v>1335.53</v>
      </c>
      <c r="G223" s="20">
        <v>1575.3</v>
      </c>
      <c r="H223" s="20"/>
      <c r="I223" s="20"/>
      <c r="J223" s="20"/>
    </row>
    <row r="224" spans="1:10">
      <c r="A224" s="13" t="s">
        <v>184</v>
      </c>
      <c r="B224" s="14">
        <v>11.24</v>
      </c>
      <c r="C224" s="14">
        <v>16.71</v>
      </c>
      <c r="D224" s="14">
        <v>12.96</v>
      </c>
      <c r="E224" s="14">
        <v>15.5</v>
      </c>
      <c r="F224" s="14">
        <v>18.600000000000001</v>
      </c>
      <c r="G224" s="14">
        <v>23.28</v>
      </c>
      <c r="H224" s="14"/>
      <c r="I224" s="14"/>
      <c r="J224" s="14"/>
    </row>
    <row r="225" spans="1:10">
      <c r="A225" s="13" t="s">
        <v>185</v>
      </c>
      <c r="B225" s="14">
        <v>1</v>
      </c>
      <c r="C225" s="14">
        <v>2.5099999999999998</v>
      </c>
      <c r="D225" s="14">
        <v>1.42</v>
      </c>
      <c r="E225" s="14">
        <v>1.35</v>
      </c>
      <c r="F225" s="14">
        <v>1.39</v>
      </c>
      <c r="G225" s="14">
        <v>1.48</v>
      </c>
      <c r="H225" s="14"/>
      <c r="I225" s="14"/>
      <c r="J225" s="14"/>
    </row>
    <row r="226" spans="1:10">
      <c r="A226" s="18" t="s">
        <v>258</v>
      </c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3" t="s">
        <v>183</v>
      </c>
      <c r="B227" s="20">
        <v>446.01</v>
      </c>
      <c r="C227" s="20">
        <v>254.32</v>
      </c>
      <c r="D227" s="20">
        <v>348.59</v>
      </c>
      <c r="E227" s="20">
        <v>430.52</v>
      </c>
      <c r="F227" s="20">
        <v>531.39</v>
      </c>
      <c r="G227" s="20">
        <v>664.74</v>
      </c>
      <c r="H227" s="20"/>
      <c r="I227" s="20"/>
      <c r="J227" s="20"/>
    </row>
    <row r="228" spans="1:10">
      <c r="A228" s="13" t="s">
        <v>184</v>
      </c>
      <c r="B228" s="14">
        <v>10.029999999999999</v>
      </c>
      <c r="C228" s="14">
        <v>11</v>
      </c>
      <c r="D228" s="14">
        <v>10.199999999999999</v>
      </c>
      <c r="E228" s="14">
        <v>12.13</v>
      </c>
      <c r="F228" s="14">
        <v>12.88</v>
      </c>
      <c r="G228" s="14">
        <v>17.010000000000002</v>
      </c>
      <c r="H228" s="14"/>
      <c r="I228" s="14"/>
      <c r="J228" s="14"/>
    </row>
    <row r="229" spans="1:10">
      <c r="A229" s="13" t="s">
        <v>185</v>
      </c>
      <c r="B229" s="14">
        <v>2.25</v>
      </c>
      <c r="C229" s="14">
        <v>4.32</v>
      </c>
      <c r="D229" s="14">
        <v>2.93</v>
      </c>
      <c r="E229" s="14">
        <v>2.82</v>
      </c>
      <c r="F229" s="14">
        <v>2.42</v>
      </c>
      <c r="G229" s="14">
        <v>2.56</v>
      </c>
      <c r="H229" s="14"/>
      <c r="I229" s="14"/>
      <c r="J229" s="14"/>
    </row>
    <row r="230" spans="1:10">
      <c r="A230" s="16" t="s">
        <v>259</v>
      </c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3" t="s">
        <v>183</v>
      </c>
      <c r="B231" s="20">
        <v>997.5</v>
      </c>
      <c r="C231" s="20">
        <v>350.85</v>
      </c>
      <c r="D231" s="20">
        <v>510.07</v>
      </c>
      <c r="E231" s="20">
        <v>691.83</v>
      </c>
      <c r="F231" s="20">
        <v>1141.8</v>
      </c>
      <c r="G231" s="20">
        <v>2290.86</v>
      </c>
      <c r="H231" s="20"/>
      <c r="I231" s="20"/>
      <c r="J231" s="20"/>
    </row>
    <row r="232" spans="1:10">
      <c r="A232" s="13" t="s">
        <v>184</v>
      </c>
      <c r="B232" s="14">
        <v>28.79</v>
      </c>
      <c r="C232" s="14">
        <v>21.82</v>
      </c>
      <c r="D232" s="14">
        <v>22.5</v>
      </c>
      <c r="E232" s="14">
        <v>41.15</v>
      </c>
      <c r="F232" s="14">
        <v>44.4</v>
      </c>
      <c r="G232" s="14">
        <v>86.1</v>
      </c>
      <c r="H232" s="14"/>
      <c r="I232" s="14"/>
      <c r="J232" s="14"/>
    </row>
    <row r="233" spans="1:10">
      <c r="A233" s="13" t="s">
        <v>185</v>
      </c>
      <c r="B233" s="14">
        <v>2.89</v>
      </c>
      <c r="C233" s="14">
        <v>6.22</v>
      </c>
      <c r="D233" s="14">
        <v>4.41</v>
      </c>
      <c r="E233" s="14">
        <v>5.95</v>
      </c>
      <c r="F233" s="14">
        <v>3.89</v>
      </c>
      <c r="G233" s="14">
        <v>3.76</v>
      </c>
      <c r="H233" s="14"/>
      <c r="I233" s="14"/>
      <c r="J233" s="14"/>
    </row>
    <row r="234" spans="1:10">
      <c r="A234" s="18" t="s">
        <v>260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3" t="s">
        <v>183</v>
      </c>
      <c r="B235" s="20">
        <v>383.2</v>
      </c>
      <c r="C235" s="20">
        <v>88.43</v>
      </c>
      <c r="D235" s="20">
        <v>168.19</v>
      </c>
      <c r="E235" s="20">
        <v>236.56</v>
      </c>
      <c r="F235" s="20">
        <v>481.93</v>
      </c>
      <c r="G235" s="20">
        <v>939.98</v>
      </c>
      <c r="H235" s="20"/>
      <c r="I235" s="20"/>
      <c r="J235" s="20"/>
    </row>
    <row r="236" spans="1:10">
      <c r="A236" s="13" t="s">
        <v>184</v>
      </c>
      <c r="B236" s="14">
        <v>19.27</v>
      </c>
      <c r="C236" s="14">
        <v>13.01</v>
      </c>
      <c r="D236" s="14">
        <v>16.829999999999998</v>
      </c>
      <c r="E236" s="14">
        <v>31.02</v>
      </c>
      <c r="F236" s="14">
        <v>36.06</v>
      </c>
      <c r="G236" s="14">
        <v>60.89</v>
      </c>
      <c r="H236" s="14"/>
      <c r="I236" s="14"/>
      <c r="J236" s="14"/>
    </row>
    <row r="237" spans="1:10">
      <c r="A237" s="13" t="s">
        <v>185</v>
      </c>
      <c r="B237" s="14">
        <v>5.03</v>
      </c>
      <c r="C237" s="14">
        <v>14.71</v>
      </c>
      <c r="D237" s="14">
        <v>10.01</v>
      </c>
      <c r="E237" s="14">
        <v>13.11</v>
      </c>
      <c r="F237" s="14">
        <v>7.48</v>
      </c>
      <c r="G237" s="14">
        <v>6.48</v>
      </c>
      <c r="H237" s="14"/>
      <c r="I237" s="14"/>
      <c r="J237" s="14"/>
    </row>
    <row r="238" spans="1:10">
      <c r="A238" s="18" t="s">
        <v>261</v>
      </c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3" t="s">
        <v>183</v>
      </c>
      <c r="B239" s="20">
        <v>614.29999999999995</v>
      </c>
      <c r="C239" s="20">
        <v>262.42</v>
      </c>
      <c r="D239" s="20">
        <v>341.88</v>
      </c>
      <c r="E239" s="20">
        <v>455.27</v>
      </c>
      <c r="F239" s="20">
        <v>659.86</v>
      </c>
      <c r="G239" s="20">
        <v>1350.87</v>
      </c>
      <c r="H239" s="20"/>
      <c r="I239" s="20"/>
      <c r="J239" s="20"/>
    </row>
    <row r="240" spans="1:10">
      <c r="A240" s="13" t="s">
        <v>184</v>
      </c>
      <c r="B240" s="14">
        <v>15.27</v>
      </c>
      <c r="C240" s="14">
        <v>15.67</v>
      </c>
      <c r="D240" s="14">
        <v>13.45</v>
      </c>
      <c r="E240" s="14">
        <v>18.48</v>
      </c>
      <c r="F240" s="14">
        <v>21.71</v>
      </c>
      <c r="G240" s="14">
        <v>46.82</v>
      </c>
      <c r="H240" s="14"/>
      <c r="I240" s="14"/>
      <c r="J240" s="14"/>
    </row>
    <row r="241" spans="1:10">
      <c r="A241" s="13" t="s">
        <v>185</v>
      </c>
      <c r="B241" s="14">
        <v>2.4900000000000002</v>
      </c>
      <c r="C241" s="14">
        <v>5.97</v>
      </c>
      <c r="D241" s="14">
        <v>3.93</v>
      </c>
      <c r="E241" s="14">
        <v>4.0599999999999996</v>
      </c>
      <c r="F241" s="14">
        <v>3.29</v>
      </c>
      <c r="G241" s="14">
        <v>3.47</v>
      </c>
      <c r="H241" s="14"/>
      <c r="I241" s="14"/>
      <c r="J241" s="14"/>
    </row>
    <row r="242" spans="1:10">
      <c r="A242" s="16" t="s">
        <v>262</v>
      </c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3" t="s">
        <v>183</v>
      </c>
      <c r="B243" s="20">
        <v>654.27</v>
      </c>
      <c r="C243" s="20">
        <v>373.02</v>
      </c>
      <c r="D243" s="20">
        <v>453.86</v>
      </c>
      <c r="E243" s="20">
        <v>552.53</v>
      </c>
      <c r="F243" s="20">
        <v>759.13</v>
      </c>
      <c r="G243" s="20">
        <v>1132.18</v>
      </c>
      <c r="H243" s="20"/>
      <c r="I243" s="20"/>
      <c r="J243" s="20"/>
    </row>
    <row r="244" spans="1:10">
      <c r="A244" s="13" t="s">
        <v>184</v>
      </c>
      <c r="B244" s="14">
        <v>16.77</v>
      </c>
      <c r="C244" s="14">
        <v>24.64</v>
      </c>
      <c r="D244" s="14">
        <v>21.01</v>
      </c>
      <c r="E244" s="14">
        <v>26.87</v>
      </c>
      <c r="F244" s="14">
        <v>32.03</v>
      </c>
      <c r="G244" s="14">
        <v>64.38</v>
      </c>
      <c r="H244" s="14"/>
      <c r="I244" s="14"/>
      <c r="J244" s="14"/>
    </row>
    <row r="245" spans="1:10">
      <c r="A245" s="13" t="s">
        <v>185</v>
      </c>
      <c r="B245" s="14">
        <v>2.56</v>
      </c>
      <c r="C245" s="14">
        <v>6.61</v>
      </c>
      <c r="D245" s="14">
        <v>4.63</v>
      </c>
      <c r="E245" s="14">
        <v>4.8600000000000003</v>
      </c>
      <c r="F245" s="14">
        <v>4.22</v>
      </c>
      <c r="G245" s="14">
        <v>5.69</v>
      </c>
      <c r="H245" s="14"/>
      <c r="I245" s="14"/>
      <c r="J245" s="14"/>
    </row>
    <row r="246" spans="1:10">
      <c r="A246" s="18" t="s">
        <v>263</v>
      </c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3" t="s">
        <v>183</v>
      </c>
      <c r="B247" s="20">
        <v>147.82</v>
      </c>
      <c r="C247" s="20">
        <v>99.15</v>
      </c>
      <c r="D247" s="20">
        <v>117.08</v>
      </c>
      <c r="E247" s="20">
        <v>140.49</v>
      </c>
      <c r="F247" s="20">
        <v>169.75</v>
      </c>
      <c r="G247" s="20">
        <v>212.52</v>
      </c>
      <c r="H247" s="20"/>
      <c r="I247" s="20"/>
      <c r="J247" s="20"/>
    </row>
    <row r="248" spans="1:10">
      <c r="A248" s="13" t="s">
        <v>184</v>
      </c>
      <c r="B248" s="14">
        <v>4.57</v>
      </c>
      <c r="C248" s="14">
        <v>7.54</v>
      </c>
      <c r="D248" s="14">
        <v>6.87</v>
      </c>
      <c r="E248" s="14">
        <v>10.36</v>
      </c>
      <c r="F248" s="14">
        <v>9.5500000000000007</v>
      </c>
      <c r="G248" s="14">
        <v>9.94</v>
      </c>
      <c r="H248" s="14"/>
      <c r="I248" s="14"/>
      <c r="J248" s="14"/>
    </row>
    <row r="249" spans="1:10">
      <c r="A249" s="13" t="s">
        <v>185</v>
      </c>
      <c r="B249" s="14">
        <v>3.09</v>
      </c>
      <c r="C249" s="14">
        <v>7.61</v>
      </c>
      <c r="D249" s="14">
        <v>5.86</v>
      </c>
      <c r="E249" s="14">
        <v>7.38</v>
      </c>
      <c r="F249" s="14">
        <v>5.62</v>
      </c>
      <c r="G249" s="14">
        <v>4.68</v>
      </c>
      <c r="H249" s="14"/>
      <c r="I249" s="14"/>
      <c r="J249" s="14"/>
    </row>
    <row r="250" spans="1:10">
      <c r="A250" s="18" t="s">
        <v>264</v>
      </c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3" t="s">
        <v>183</v>
      </c>
      <c r="B251" s="20">
        <v>350.23</v>
      </c>
      <c r="C251" s="20">
        <v>181.07</v>
      </c>
      <c r="D251" s="20">
        <v>222.18</v>
      </c>
      <c r="E251" s="20">
        <v>273.47000000000003</v>
      </c>
      <c r="F251" s="20">
        <v>397.92</v>
      </c>
      <c r="G251" s="20">
        <v>676.11</v>
      </c>
      <c r="H251" s="20"/>
      <c r="I251" s="20"/>
      <c r="J251" s="20"/>
    </row>
    <row r="252" spans="1:10">
      <c r="A252" s="13" t="s">
        <v>184</v>
      </c>
      <c r="B252" s="14">
        <v>13.72</v>
      </c>
      <c r="C252" s="14">
        <v>12.45</v>
      </c>
      <c r="D252" s="14">
        <v>12.26</v>
      </c>
      <c r="E252" s="14">
        <v>16.97</v>
      </c>
      <c r="F252" s="14">
        <v>19.809999999999999</v>
      </c>
      <c r="G252" s="14">
        <v>56.57</v>
      </c>
      <c r="H252" s="14"/>
      <c r="I252" s="14"/>
      <c r="J252" s="14"/>
    </row>
    <row r="253" spans="1:10">
      <c r="A253" s="13" t="s">
        <v>185</v>
      </c>
      <c r="B253" s="14">
        <v>3.92</v>
      </c>
      <c r="C253" s="14">
        <v>6.87</v>
      </c>
      <c r="D253" s="14">
        <v>5.52</v>
      </c>
      <c r="E253" s="14">
        <v>6.21</v>
      </c>
      <c r="F253" s="14">
        <v>4.9800000000000004</v>
      </c>
      <c r="G253" s="14">
        <v>8.3699999999999992</v>
      </c>
      <c r="H253" s="14"/>
      <c r="I253" s="14"/>
      <c r="J253" s="14"/>
    </row>
    <row r="254" spans="1:10">
      <c r="A254" s="18" t="s">
        <v>265</v>
      </c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3" t="s">
        <v>183</v>
      </c>
      <c r="B255" s="20">
        <v>156.22</v>
      </c>
      <c r="C255" s="20">
        <v>92.79</v>
      </c>
      <c r="D255" s="20">
        <v>114.6</v>
      </c>
      <c r="E255" s="20">
        <v>138.57</v>
      </c>
      <c r="F255" s="20">
        <v>191.46</v>
      </c>
      <c r="G255" s="20">
        <v>243.56</v>
      </c>
      <c r="H255" s="20"/>
      <c r="I255" s="20"/>
      <c r="J255" s="20"/>
    </row>
    <row r="256" spans="1:10">
      <c r="A256" s="13" t="s">
        <v>184</v>
      </c>
      <c r="B256" s="14">
        <v>5.66</v>
      </c>
      <c r="C256" s="14">
        <v>14.83</v>
      </c>
      <c r="D256" s="14">
        <v>11.72</v>
      </c>
      <c r="E256" s="14">
        <v>10.3</v>
      </c>
      <c r="F256" s="14">
        <v>17.78</v>
      </c>
      <c r="G256" s="14">
        <v>13.91</v>
      </c>
      <c r="H256" s="14"/>
      <c r="I256" s="14"/>
      <c r="J256" s="14"/>
    </row>
    <row r="257" spans="1:10">
      <c r="A257" s="13" t="s">
        <v>185</v>
      </c>
      <c r="B257" s="14">
        <v>3.62</v>
      </c>
      <c r="C257" s="14">
        <v>15.98</v>
      </c>
      <c r="D257" s="14">
        <v>10.23</v>
      </c>
      <c r="E257" s="14">
        <v>7.43</v>
      </c>
      <c r="F257" s="14">
        <v>9.2899999999999991</v>
      </c>
      <c r="G257" s="14">
        <v>5.71</v>
      </c>
      <c r="H257" s="14"/>
      <c r="I257" s="14"/>
      <c r="J257" s="14"/>
    </row>
    <row r="258" spans="1:10">
      <c r="A258" s="16" t="s">
        <v>266</v>
      </c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3" t="s">
        <v>183</v>
      </c>
      <c r="B259" s="20">
        <v>1624.39</v>
      </c>
      <c r="C259" s="20">
        <v>650.58000000000004</v>
      </c>
      <c r="D259" s="20">
        <v>857.46</v>
      </c>
      <c r="E259" s="20">
        <v>1350.76</v>
      </c>
      <c r="F259" s="20">
        <v>1889.85</v>
      </c>
      <c r="G259" s="20">
        <v>3370.7</v>
      </c>
      <c r="H259" s="20"/>
      <c r="I259" s="20"/>
      <c r="J259" s="20"/>
    </row>
    <row r="260" spans="1:10">
      <c r="A260" s="13" t="s">
        <v>184</v>
      </c>
      <c r="B260" s="14">
        <v>43.17</v>
      </c>
      <c r="C260" s="14">
        <v>34.43</v>
      </c>
      <c r="D260" s="14">
        <v>41.82</v>
      </c>
      <c r="E260" s="14">
        <v>78.400000000000006</v>
      </c>
      <c r="F260" s="14">
        <v>63.66</v>
      </c>
      <c r="G260" s="14">
        <v>134.44</v>
      </c>
      <c r="H260" s="14"/>
      <c r="I260" s="14"/>
      <c r="J260" s="14"/>
    </row>
    <row r="261" spans="1:10">
      <c r="A261" s="13" t="s">
        <v>185</v>
      </c>
      <c r="B261" s="14">
        <v>2.66</v>
      </c>
      <c r="C261" s="14">
        <v>5.29</v>
      </c>
      <c r="D261" s="14">
        <v>4.88</v>
      </c>
      <c r="E261" s="14">
        <v>5.8</v>
      </c>
      <c r="F261" s="14">
        <v>3.37</v>
      </c>
      <c r="G261" s="14">
        <v>3.99</v>
      </c>
      <c r="H261" s="14"/>
      <c r="I261" s="14"/>
      <c r="J261" s="14"/>
    </row>
    <row r="262" spans="1:10">
      <c r="A262" s="18" t="s">
        <v>267</v>
      </c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3" t="s">
        <v>183</v>
      </c>
      <c r="B263" s="20">
        <v>126.3</v>
      </c>
      <c r="C263" s="20">
        <v>57.2</v>
      </c>
      <c r="D263" s="20">
        <v>79.58</v>
      </c>
      <c r="E263" s="20">
        <v>98.5</v>
      </c>
      <c r="F263" s="20">
        <v>119.7</v>
      </c>
      <c r="G263" s="20">
        <v>276.32</v>
      </c>
      <c r="H263" s="20"/>
      <c r="I263" s="20"/>
      <c r="J263" s="20"/>
    </row>
    <row r="264" spans="1:10">
      <c r="A264" s="13" t="s">
        <v>184</v>
      </c>
      <c r="B264" s="14">
        <v>8.74</v>
      </c>
      <c r="C264" s="14">
        <v>8.26</v>
      </c>
      <c r="D264" s="14">
        <v>8.7200000000000006</v>
      </c>
      <c r="E264" s="14">
        <v>13.58</v>
      </c>
      <c r="F264" s="14">
        <v>10.09</v>
      </c>
      <c r="G264" s="14">
        <v>29.6</v>
      </c>
      <c r="H264" s="14"/>
      <c r="I264" s="14"/>
      <c r="J264" s="14"/>
    </row>
    <row r="265" spans="1:10">
      <c r="A265" s="13" t="s">
        <v>185</v>
      </c>
      <c r="B265" s="14">
        <v>6.92</v>
      </c>
      <c r="C265" s="14">
        <v>14.45</v>
      </c>
      <c r="D265" s="14">
        <v>10.96</v>
      </c>
      <c r="E265" s="14">
        <v>13.78</v>
      </c>
      <c r="F265" s="14">
        <v>8.43</v>
      </c>
      <c r="G265" s="14">
        <v>10.71</v>
      </c>
      <c r="H265" s="14"/>
      <c r="I265" s="14"/>
      <c r="J265" s="14"/>
    </row>
    <row r="266" spans="1:10">
      <c r="A266" s="18" t="s">
        <v>268</v>
      </c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3" t="s">
        <v>183</v>
      </c>
      <c r="B267" s="20">
        <v>387.66</v>
      </c>
      <c r="C267" s="20">
        <v>152.08000000000001</v>
      </c>
      <c r="D267" s="20">
        <v>209.23</v>
      </c>
      <c r="E267" s="20">
        <v>254.05</v>
      </c>
      <c r="F267" s="20">
        <v>498.64</v>
      </c>
      <c r="G267" s="20">
        <v>823.61</v>
      </c>
      <c r="H267" s="20"/>
      <c r="I267" s="20"/>
      <c r="J267" s="20"/>
    </row>
    <row r="268" spans="1:10">
      <c r="A268" s="13" t="s">
        <v>184</v>
      </c>
      <c r="B268" s="14">
        <v>19.559999999999999</v>
      </c>
      <c r="C268" s="14">
        <v>16.05</v>
      </c>
      <c r="D268" s="14">
        <v>17.37</v>
      </c>
      <c r="E268" s="14">
        <v>22.07</v>
      </c>
      <c r="F268" s="14">
        <v>42.33</v>
      </c>
      <c r="G268" s="14">
        <v>71.739999999999995</v>
      </c>
      <c r="H268" s="14"/>
      <c r="I268" s="14"/>
      <c r="J268" s="14"/>
    </row>
    <row r="269" spans="1:10">
      <c r="A269" s="13" t="s">
        <v>185</v>
      </c>
      <c r="B269" s="14">
        <v>5.04</v>
      </c>
      <c r="C269" s="14">
        <v>10.55</v>
      </c>
      <c r="D269" s="14">
        <v>8.3000000000000007</v>
      </c>
      <c r="E269" s="14">
        <v>8.69</v>
      </c>
      <c r="F269" s="14">
        <v>8.49</v>
      </c>
      <c r="G269" s="14">
        <v>8.7100000000000009</v>
      </c>
      <c r="H269" s="14"/>
      <c r="I269" s="14"/>
      <c r="J269" s="14"/>
    </row>
    <row r="270" spans="1:10">
      <c r="A270" s="18" t="s">
        <v>269</v>
      </c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3" t="s">
        <v>183</v>
      </c>
      <c r="B271" s="20">
        <v>44.58</v>
      </c>
      <c r="C271" s="20">
        <v>19.39</v>
      </c>
      <c r="D271" s="20">
        <v>26.91</v>
      </c>
      <c r="E271" s="20">
        <v>32.85</v>
      </c>
      <c r="F271" s="20">
        <v>48.13</v>
      </c>
      <c r="G271" s="20">
        <v>95.51</v>
      </c>
      <c r="H271" s="20"/>
      <c r="I271" s="20"/>
      <c r="J271" s="20"/>
    </row>
    <row r="272" spans="1:10">
      <c r="A272" s="13" t="s">
        <v>184</v>
      </c>
      <c r="B272" s="14">
        <v>5.26</v>
      </c>
      <c r="C272" s="14">
        <v>5.26</v>
      </c>
      <c r="D272" s="14">
        <v>13.55</v>
      </c>
      <c r="E272" s="14">
        <v>7.71</v>
      </c>
      <c r="F272" s="14">
        <v>9.26</v>
      </c>
      <c r="G272" s="14">
        <v>17</v>
      </c>
      <c r="H272" s="14"/>
      <c r="I272" s="14"/>
      <c r="J272" s="14"/>
    </row>
    <row r="273" spans="1:10">
      <c r="A273" s="13" t="s">
        <v>185</v>
      </c>
      <c r="B273" s="14">
        <v>11.81</v>
      </c>
      <c r="C273" s="14">
        <v>27.11</v>
      </c>
      <c r="D273" s="14">
        <v>50.35</v>
      </c>
      <c r="E273" s="14">
        <v>23.47</v>
      </c>
      <c r="F273" s="14">
        <v>19.23</v>
      </c>
      <c r="G273" s="14">
        <v>17.8</v>
      </c>
      <c r="H273" s="14"/>
      <c r="I273" s="14"/>
      <c r="J273" s="14"/>
    </row>
    <row r="274" spans="1:10">
      <c r="A274" s="18" t="s">
        <v>270</v>
      </c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3" t="s">
        <v>183</v>
      </c>
      <c r="B275" s="20">
        <v>204.12</v>
      </c>
      <c r="C275" s="20">
        <v>86.24</v>
      </c>
      <c r="D275" s="20">
        <v>123.16</v>
      </c>
      <c r="E275" s="20">
        <v>173.19</v>
      </c>
      <c r="F275" s="20">
        <v>252.16</v>
      </c>
      <c r="G275" s="20">
        <v>385.49</v>
      </c>
      <c r="H275" s="20"/>
      <c r="I275" s="20"/>
      <c r="J275" s="20"/>
    </row>
    <row r="276" spans="1:10">
      <c r="A276" s="13" t="s">
        <v>184</v>
      </c>
      <c r="B276" s="14">
        <v>8.39</v>
      </c>
      <c r="C276" s="14">
        <v>11.22</v>
      </c>
      <c r="D276" s="14">
        <v>10.65</v>
      </c>
      <c r="E276" s="14">
        <v>17.239999999999998</v>
      </c>
      <c r="F276" s="14">
        <v>21.54</v>
      </c>
      <c r="G276" s="14">
        <v>23.06</v>
      </c>
      <c r="H276" s="14"/>
      <c r="I276" s="14"/>
      <c r="J276" s="14"/>
    </row>
    <row r="277" spans="1:10">
      <c r="A277" s="13" t="s">
        <v>185</v>
      </c>
      <c r="B277" s="14">
        <v>4.1100000000000003</v>
      </c>
      <c r="C277" s="14">
        <v>13.01</v>
      </c>
      <c r="D277" s="14">
        <v>8.64</v>
      </c>
      <c r="E277" s="14">
        <v>9.9600000000000009</v>
      </c>
      <c r="F277" s="14">
        <v>8.5399999999999991</v>
      </c>
      <c r="G277" s="14">
        <v>5.98</v>
      </c>
      <c r="H277" s="14"/>
      <c r="I277" s="14"/>
      <c r="J277" s="14"/>
    </row>
    <row r="278" spans="1:10">
      <c r="A278" s="18" t="s">
        <v>271</v>
      </c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3" t="s">
        <v>183</v>
      </c>
      <c r="B279" s="20">
        <v>112.89</v>
      </c>
      <c r="C279" s="20">
        <v>44.15</v>
      </c>
      <c r="D279" s="20">
        <v>74.930000000000007</v>
      </c>
      <c r="E279" s="20">
        <v>98.2</v>
      </c>
      <c r="F279" s="20">
        <v>112.48</v>
      </c>
      <c r="G279" s="20">
        <v>234.52</v>
      </c>
      <c r="H279" s="20"/>
      <c r="I279" s="20"/>
      <c r="J279" s="20"/>
    </row>
    <row r="280" spans="1:10">
      <c r="A280" s="13" t="s">
        <v>184</v>
      </c>
      <c r="B280" s="14">
        <v>6.11</v>
      </c>
      <c r="C280" s="14">
        <v>9.9499999999999993</v>
      </c>
      <c r="D280" s="14">
        <v>6.59</v>
      </c>
      <c r="E280" s="14">
        <v>13.75</v>
      </c>
      <c r="F280" s="14">
        <v>10.19</v>
      </c>
      <c r="G280" s="14">
        <v>21.63</v>
      </c>
      <c r="H280" s="14"/>
      <c r="I280" s="14"/>
      <c r="J280" s="14"/>
    </row>
    <row r="281" spans="1:10">
      <c r="A281" s="13" t="s">
        <v>185</v>
      </c>
      <c r="B281" s="14">
        <v>5.41</v>
      </c>
      <c r="C281" s="14">
        <v>22.53</v>
      </c>
      <c r="D281" s="14">
        <v>8.8000000000000007</v>
      </c>
      <c r="E281" s="14">
        <v>14</v>
      </c>
      <c r="F281" s="14">
        <v>9.06</v>
      </c>
      <c r="G281" s="14">
        <v>9.2200000000000006</v>
      </c>
      <c r="H281" s="14"/>
      <c r="I281" s="14"/>
      <c r="J281" s="14"/>
    </row>
    <row r="282" spans="1:10">
      <c r="A282" s="18" t="s">
        <v>272</v>
      </c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3" t="s">
        <v>183</v>
      </c>
      <c r="B283" s="20">
        <v>748.85</v>
      </c>
      <c r="C283" s="20">
        <v>291.52</v>
      </c>
      <c r="D283" s="20">
        <v>343.65</v>
      </c>
      <c r="E283" s="20">
        <v>693.97</v>
      </c>
      <c r="F283" s="20">
        <v>858.74</v>
      </c>
      <c r="G283" s="20">
        <v>1555.26</v>
      </c>
      <c r="H283" s="20"/>
      <c r="I283" s="20"/>
      <c r="J283" s="20"/>
    </row>
    <row r="284" spans="1:10">
      <c r="A284" s="13" t="s">
        <v>184</v>
      </c>
      <c r="B284" s="14">
        <v>28.35</v>
      </c>
      <c r="C284" s="14">
        <v>28.52</v>
      </c>
      <c r="D284" s="14">
        <v>23.28</v>
      </c>
      <c r="E284" s="14">
        <v>67.569999999999993</v>
      </c>
      <c r="F284" s="14">
        <v>53.38</v>
      </c>
      <c r="G284" s="14">
        <v>92.41</v>
      </c>
      <c r="H284" s="14"/>
      <c r="I284" s="14"/>
      <c r="J284" s="14"/>
    </row>
    <row r="285" spans="1:10">
      <c r="A285" s="13" t="s">
        <v>185</v>
      </c>
      <c r="B285" s="14">
        <v>3.79</v>
      </c>
      <c r="C285" s="14">
        <v>9.7799999999999994</v>
      </c>
      <c r="D285" s="14">
        <v>6.77</v>
      </c>
      <c r="E285" s="14">
        <v>9.74</v>
      </c>
      <c r="F285" s="14">
        <v>6.22</v>
      </c>
      <c r="G285" s="14">
        <v>5.94</v>
      </c>
      <c r="H285" s="14"/>
      <c r="I285" s="14"/>
      <c r="J285" s="14"/>
    </row>
    <row r="286" spans="1:10">
      <c r="A286" s="11" t="s">
        <v>273</v>
      </c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3" t="s">
        <v>183</v>
      </c>
      <c r="B287" s="20">
        <v>1800.7</v>
      </c>
      <c r="C287" s="20">
        <v>961.92</v>
      </c>
      <c r="D287" s="20">
        <v>1151.0999999999999</v>
      </c>
      <c r="E287" s="20">
        <v>1361.02</v>
      </c>
      <c r="F287" s="20">
        <v>2037.13</v>
      </c>
      <c r="G287" s="20">
        <v>3490.06</v>
      </c>
      <c r="H287" s="20"/>
      <c r="I287" s="20"/>
      <c r="J287" s="20"/>
    </row>
    <row r="288" spans="1:10">
      <c r="A288" s="13" t="s">
        <v>184</v>
      </c>
      <c r="B288" s="14">
        <v>59.15</v>
      </c>
      <c r="C288" s="14">
        <v>63.93</v>
      </c>
      <c r="D288" s="14">
        <v>53</v>
      </c>
      <c r="E288" s="14">
        <v>65.45</v>
      </c>
      <c r="F288" s="14">
        <v>107.76</v>
      </c>
      <c r="G288" s="14">
        <v>191.6</v>
      </c>
      <c r="H288" s="14"/>
      <c r="I288" s="14"/>
      <c r="J288" s="14"/>
    </row>
    <row r="289" spans="1:10">
      <c r="A289" s="13" t="s">
        <v>185</v>
      </c>
      <c r="B289" s="14">
        <v>3.28</v>
      </c>
      <c r="C289" s="14">
        <v>6.65</v>
      </c>
      <c r="D289" s="14">
        <v>4.5999999999999996</v>
      </c>
      <c r="E289" s="14">
        <v>4.8099999999999996</v>
      </c>
      <c r="F289" s="14">
        <v>5.29</v>
      </c>
      <c r="G289" s="14">
        <v>5.49</v>
      </c>
      <c r="H289" s="14"/>
      <c r="I289" s="14"/>
      <c r="J289" s="14"/>
    </row>
    <row r="290" spans="1:10">
      <c r="A290" s="16" t="s">
        <v>274</v>
      </c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3" t="s">
        <v>183</v>
      </c>
      <c r="B291" s="20">
        <v>426.88</v>
      </c>
      <c r="C291" s="20">
        <v>180.79</v>
      </c>
      <c r="D291" s="20">
        <v>253.17</v>
      </c>
      <c r="E291" s="20">
        <v>315.95999999999998</v>
      </c>
      <c r="F291" s="20">
        <v>501.76</v>
      </c>
      <c r="G291" s="20">
        <v>882.12</v>
      </c>
      <c r="H291" s="20"/>
      <c r="I291" s="20"/>
      <c r="J291" s="20"/>
    </row>
    <row r="292" spans="1:10">
      <c r="A292" s="13" t="s">
        <v>184</v>
      </c>
      <c r="B292" s="14">
        <v>20.9</v>
      </c>
      <c r="C292" s="14">
        <v>27.67</v>
      </c>
      <c r="D292" s="14">
        <v>22.22</v>
      </c>
      <c r="E292" s="14">
        <v>20.149999999999999</v>
      </c>
      <c r="F292" s="14">
        <v>41.97</v>
      </c>
      <c r="G292" s="14">
        <v>73.930000000000007</v>
      </c>
      <c r="H292" s="14"/>
      <c r="I292" s="14"/>
      <c r="J292" s="14"/>
    </row>
    <row r="293" spans="1:10">
      <c r="A293" s="13" t="s">
        <v>185</v>
      </c>
      <c r="B293" s="14">
        <v>4.9000000000000004</v>
      </c>
      <c r="C293" s="14">
        <v>15.3</v>
      </c>
      <c r="D293" s="14">
        <v>8.7799999999999994</v>
      </c>
      <c r="E293" s="14">
        <v>6.38</v>
      </c>
      <c r="F293" s="14">
        <v>8.36</v>
      </c>
      <c r="G293" s="14">
        <v>8.3800000000000008</v>
      </c>
      <c r="H293" s="14"/>
      <c r="I293" s="14"/>
      <c r="J293" s="14"/>
    </row>
    <row r="294" spans="1:10">
      <c r="A294" s="18" t="s">
        <v>275</v>
      </c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3" t="s">
        <v>183</v>
      </c>
      <c r="B295" s="20">
        <v>344.17</v>
      </c>
      <c r="C295" s="20">
        <v>137.49</v>
      </c>
      <c r="D295" s="20">
        <v>198.83</v>
      </c>
      <c r="E295" s="20">
        <v>243.7</v>
      </c>
      <c r="F295" s="20">
        <v>400.91</v>
      </c>
      <c r="G295" s="20">
        <v>739.42</v>
      </c>
      <c r="H295" s="20"/>
      <c r="I295" s="20"/>
      <c r="J295" s="20"/>
    </row>
    <row r="296" spans="1:10">
      <c r="A296" s="13" t="s">
        <v>184</v>
      </c>
      <c r="B296" s="14">
        <v>20.309999999999999</v>
      </c>
      <c r="C296" s="14">
        <v>25.31</v>
      </c>
      <c r="D296" s="14">
        <v>21.67</v>
      </c>
      <c r="E296" s="14">
        <v>18.940000000000001</v>
      </c>
      <c r="F296" s="14">
        <v>38.869999999999997</v>
      </c>
      <c r="G296" s="14">
        <v>74.069999999999993</v>
      </c>
      <c r="H296" s="14"/>
      <c r="I296" s="14"/>
      <c r="J296" s="14"/>
    </row>
    <row r="297" spans="1:10">
      <c r="A297" s="13" t="s">
        <v>185</v>
      </c>
      <c r="B297" s="14">
        <v>5.9</v>
      </c>
      <c r="C297" s="14">
        <v>18.41</v>
      </c>
      <c r="D297" s="14">
        <v>10.9</v>
      </c>
      <c r="E297" s="14">
        <v>7.77</v>
      </c>
      <c r="F297" s="14">
        <v>9.69</v>
      </c>
      <c r="G297" s="14">
        <v>10.02</v>
      </c>
      <c r="H297" s="14"/>
      <c r="I297" s="14"/>
      <c r="J297" s="14"/>
    </row>
    <row r="298" spans="1:10">
      <c r="A298" s="18" t="s">
        <v>276</v>
      </c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3" t="s">
        <v>183</v>
      </c>
      <c r="B299" s="20">
        <v>82.71</v>
      </c>
      <c r="C299" s="20">
        <v>43.3</v>
      </c>
      <c r="D299" s="20">
        <v>54.34</v>
      </c>
      <c r="E299" s="20">
        <v>72.260000000000005</v>
      </c>
      <c r="F299" s="20">
        <v>100.85</v>
      </c>
      <c r="G299" s="20">
        <v>142.69999999999999</v>
      </c>
      <c r="H299" s="20"/>
      <c r="I299" s="20"/>
      <c r="J299" s="20"/>
    </row>
    <row r="300" spans="1:10">
      <c r="A300" s="13" t="s">
        <v>184</v>
      </c>
      <c r="B300" s="14">
        <v>3.73</v>
      </c>
      <c r="C300" s="14">
        <v>6.75</v>
      </c>
      <c r="D300" s="14">
        <v>4.45</v>
      </c>
      <c r="E300" s="14">
        <v>7.45</v>
      </c>
      <c r="F300" s="14">
        <v>10.71</v>
      </c>
      <c r="G300" s="14">
        <v>12.83</v>
      </c>
      <c r="H300" s="14"/>
      <c r="I300" s="14"/>
      <c r="J300" s="14"/>
    </row>
    <row r="301" spans="1:10">
      <c r="A301" s="13" t="s">
        <v>185</v>
      </c>
      <c r="B301" s="14">
        <v>4.5</v>
      </c>
      <c r="C301" s="14">
        <v>15.59</v>
      </c>
      <c r="D301" s="14">
        <v>8.19</v>
      </c>
      <c r="E301" s="14">
        <v>10.31</v>
      </c>
      <c r="F301" s="14">
        <v>10.62</v>
      </c>
      <c r="G301" s="14">
        <v>8.99</v>
      </c>
      <c r="H301" s="14"/>
      <c r="I301" s="14"/>
      <c r="J301" s="14"/>
    </row>
    <row r="302" spans="1:10">
      <c r="A302" s="16" t="s">
        <v>277</v>
      </c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3" t="s">
        <v>183</v>
      </c>
      <c r="B303" s="20">
        <v>718.16</v>
      </c>
      <c r="C303" s="20">
        <v>382.19</v>
      </c>
      <c r="D303" s="20">
        <v>450.03</v>
      </c>
      <c r="E303" s="20">
        <v>544.23</v>
      </c>
      <c r="F303" s="20">
        <v>810.91</v>
      </c>
      <c r="G303" s="20">
        <v>1402.59</v>
      </c>
      <c r="H303" s="20"/>
      <c r="I303" s="20"/>
      <c r="J303" s="20"/>
    </row>
    <row r="304" spans="1:10">
      <c r="A304" s="13" t="s">
        <v>184</v>
      </c>
      <c r="B304" s="14">
        <v>30.32</v>
      </c>
      <c r="C304" s="14">
        <v>32.18</v>
      </c>
      <c r="D304" s="14">
        <v>36.06</v>
      </c>
      <c r="E304" s="14">
        <v>46.29</v>
      </c>
      <c r="F304" s="14">
        <v>51.41</v>
      </c>
      <c r="G304" s="14">
        <v>102.59</v>
      </c>
      <c r="H304" s="14"/>
      <c r="I304" s="14"/>
      <c r="J304" s="14"/>
    </row>
    <row r="305" spans="1:10">
      <c r="A305" s="13" t="s">
        <v>185</v>
      </c>
      <c r="B305" s="14">
        <v>4.22</v>
      </c>
      <c r="C305" s="14">
        <v>8.42</v>
      </c>
      <c r="D305" s="14">
        <v>8.01</v>
      </c>
      <c r="E305" s="14">
        <v>8.51</v>
      </c>
      <c r="F305" s="14">
        <v>6.34</v>
      </c>
      <c r="G305" s="14">
        <v>7.31</v>
      </c>
      <c r="H305" s="14"/>
      <c r="I305" s="14"/>
      <c r="J305" s="14"/>
    </row>
    <row r="306" spans="1:10">
      <c r="A306" s="18" t="s">
        <v>278</v>
      </c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3" t="s">
        <v>183</v>
      </c>
      <c r="B307" s="20">
        <v>596.83000000000004</v>
      </c>
      <c r="C307" s="20">
        <v>322.02</v>
      </c>
      <c r="D307" s="20">
        <v>386.02</v>
      </c>
      <c r="E307" s="20">
        <v>446.91</v>
      </c>
      <c r="F307" s="20">
        <v>649.11</v>
      </c>
      <c r="G307" s="20">
        <v>1179.3800000000001</v>
      </c>
      <c r="H307" s="20"/>
      <c r="I307" s="20"/>
      <c r="J307" s="20"/>
    </row>
    <row r="308" spans="1:10">
      <c r="A308" s="13" t="s">
        <v>184</v>
      </c>
      <c r="B308" s="14">
        <v>28.24</v>
      </c>
      <c r="C308" s="14">
        <v>29.86</v>
      </c>
      <c r="D308" s="14">
        <v>35.04</v>
      </c>
      <c r="E308" s="14">
        <v>42.74</v>
      </c>
      <c r="F308" s="14">
        <v>47.35</v>
      </c>
      <c r="G308" s="14">
        <v>94.56</v>
      </c>
      <c r="H308" s="14"/>
      <c r="I308" s="14"/>
      <c r="J308" s="14"/>
    </row>
    <row r="309" spans="1:10">
      <c r="A309" s="13" t="s">
        <v>185</v>
      </c>
      <c r="B309" s="14">
        <v>4.7300000000000004</v>
      </c>
      <c r="C309" s="14">
        <v>9.27</v>
      </c>
      <c r="D309" s="14">
        <v>9.08</v>
      </c>
      <c r="E309" s="14">
        <v>9.56</v>
      </c>
      <c r="F309" s="14">
        <v>7.29</v>
      </c>
      <c r="G309" s="14">
        <v>8.02</v>
      </c>
      <c r="H309" s="14"/>
      <c r="I309" s="14"/>
      <c r="J309" s="14"/>
    </row>
    <row r="310" spans="1:10">
      <c r="A310" s="18" t="s">
        <v>279</v>
      </c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3" t="s">
        <v>183</v>
      </c>
      <c r="B311" s="20">
        <v>121.33</v>
      </c>
      <c r="C311" s="20">
        <v>60.17</v>
      </c>
      <c r="D311" s="20">
        <v>64</v>
      </c>
      <c r="E311" s="20">
        <v>97.32</v>
      </c>
      <c r="F311" s="20">
        <v>161.80000000000001</v>
      </c>
      <c r="G311" s="20">
        <v>223.21</v>
      </c>
      <c r="H311" s="20"/>
      <c r="I311" s="20"/>
      <c r="J311" s="20"/>
    </row>
    <row r="312" spans="1:10">
      <c r="A312" s="13" t="s">
        <v>184</v>
      </c>
      <c r="B312" s="14">
        <v>6.07</v>
      </c>
      <c r="C312" s="14">
        <v>8.31</v>
      </c>
      <c r="D312" s="14">
        <v>5.51</v>
      </c>
      <c r="E312" s="14">
        <v>11.84</v>
      </c>
      <c r="F312" s="14">
        <v>17.45</v>
      </c>
      <c r="G312" s="14">
        <v>23.23</v>
      </c>
      <c r="H312" s="14"/>
      <c r="I312" s="14"/>
      <c r="J312" s="14"/>
    </row>
    <row r="313" spans="1:10">
      <c r="A313" s="13" t="s">
        <v>185</v>
      </c>
      <c r="B313" s="14">
        <v>5.01</v>
      </c>
      <c r="C313" s="14">
        <v>13.81</v>
      </c>
      <c r="D313" s="14">
        <v>8.61</v>
      </c>
      <c r="E313" s="14">
        <v>12.16</v>
      </c>
      <c r="F313" s="14">
        <v>10.78</v>
      </c>
      <c r="G313" s="14">
        <v>10.41</v>
      </c>
      <c r="H313" s="14"/>
      <c r="I313" s="14"/>
      <c r="J313" s="14"/>
    </row>
    <row r="314" spans="1:10">
      <c r="A314" s="16" t="s">
        <v>280</v>
      </c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3" t="s">
        <v>183</v>
      </c>
      <c r="B315" s="20">
        <v>92.72</v>
      </c>
      <c r="C315" s="20">
        <v>51.87</v>
      </c>
      <c r="D315" s="20">
        <v>77.45</v>
      </c>
      <c r="E315" s="20">
        <v>78.28</v>
      </c>
      <c r="F315" s="20">
        <v>113.81</v>
      </c>
      <c r="G315" s="20">
        <v>142.11000000000001</v>
      </c>
      <c r="H315" s="20"/>
      <c r="I315" s="20"/>
      <c r="J315" s="20"/>
    </row>
    <row r="316" spans="1:10">
      <c r="A316" s="13" t="s">
        <v>184</v>
      </c>
      <c r="B316" s="14">
        <v>4.1900000000000004</v>
      </c>
      <c r="C316" s="14">
        <v>6.38</v>
      </c>
      <c r="D316" s="14">
        <v>8.66</v>
      </c>
      <c r="E316" s="14">
        <v>7.15</v>
      </c>
      <c r="F316" s="14">
        <v>8.99</v>
      </c>
      <c r="G316" s="14">
        <v>10.8</v>
      </c>
      <c r="H316" s="14"/>
      <c r="I316" s="14"/>
      <c r="J316" s="14"/>
    </row>
    <row r="317" spans="1:10">
      <c r="A317" s="13" t="s">
        <v>185</v>
      </c>
      <c r="B317" s="14">
        <v>4.5199999999999996</v>
      </c>
      <c r="C317" s="14">
        <v>12.31</v>
      </c>
      <c r="D317" s="14">
        <v>11.19</v>
      </c>
      <c r="E317" s="14">
        <v>9.1300000000000008</v>
      </c>
      <c r="F317" s="14">
        <v>7.9</v>
      </c>
      <c r="G317" s="14">
        <v>7.6</v>
      </c>
      <c r="H317" s="14"/>
      <c r="I317" s="14"/>
      <c r="J317" s="14"/>
    </row>
    <row r="318" spans="1:10">
      <c r="A318" s="16" t="s">
        <v>281</v>
      </c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3" t="s">
        <v>183</v>
      </c>
      <c r="B319" s="20">
        <v>314.44</v>
      </c>
      <c r="C319" s="20">
        <v>214.62</v>
      </c>
      <c r="D319" s="20">
        <v>223.5</v>
      </c>
      <c r="E319" s="20">
        <v>243.6</v>
      </c>
      <c r="F319" s="20">
        <v>376.44</v>
      </c>
      <c r="G319" s="20">
        <v>513.78</v>
      </c>
      <c r="H319" s="20"/>
      <c r="I319" s="20"/>
      <c r="J319" s="20"/>
    </row>
    <row r="320" spans="1:10">
      <c r="A320" s="13" t="s">
        <v>184</v>
      </c>
      <c r="B320" s="14">
        <v>16.11</v>
      </c>
      <c r="C320" s="14">
        <v>24.97</v>
      </c>
      <c r="D320" s="14">
        <v>15.95</v>
      </c>
      <c r="E320" s="14">
        <v>24.48</v>
      </c>
      <c r="F320" s="14">
        <v>41.36</v>
      </c>
      <c r="G320" s="14">
        <v>42.92</v>
      </c>
      <c r="H320" s="14"/>
      <c r="I320" s="14"/>
      <c r="J320" s="14"/>
    </row>
    <row r="321" spans="1:10">
      <c r="A321" s="13" t="s">
        <v>185</v>
      </c>
      <c r="B321" s="14">
        <v>5.12</v>
      </c>
      <c r="C321" s="14">
        <v>11.63</v>
      </c>
      <c r="D321" s="14">
        <v>7.14</v>
      </c>
      <c r="E321" s="14">
        <v>10.050000000000001</v>
      </c>
      <c r="F321" s="14">
        <v>10.99</v>
      </c>
      <c r="G321" s="14">
        <v>8.35</v>
      </c>
      <c r="H321" s="14"/>
      <c r="I321" s="14"/>
      <c r="J321" s="14"/>
    </row>
    <row r="322" spans="1:10">
      <c r="A322" s="16" t="s">
        <v>282</v>
      </c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3" t="s">
        <v>183</v>
      </c>
      <c r="B323" s="20">
        <v>248.49</v>
      </c>
      <c r="C323" s="20">
        <v>132.46</v>
      </c>
      <c r="D323" s="20">
        <v>146.96</v>
      </c>
      <c r="E323" s="20">
        <v>178.94</v>
      </c>
      <c r="F323" s="20">
        <v>234.22</v>
      </c>
      <c r="G323" s="20">
        <v>549.46</v>
      </c>
      <c r="H323" s="20"/>
      <c r="I323" s="20"/>
      <c r="J323" s="20"/>
    </row>
    <row r="324" spans="1:10">
      <c r="A324" s="13" t="s">
        <v>184</v>
      </c>
      <c r="B324" s="14">
        <v>9.73</v>
      </c>
      <c r="C324" s="14">
        <v>14.84</v>
      </c>
      <c r="D324" s="14">
        <v>10.26</v>
      </c>
      <c r="E324" s="14">
        <v>9.8000000000000007</v>
      </c>
      <c r="F324" s="14">
        <v>20.329999999999998</v>
      </c>
      <c r="G324" s="14">
        <v>34.020000000000003</v>
      </c>
      <c r="H324" s="14"/>
      <c r="I324" s="14"/>
      <c r="J324" s="14"/>
    </row>
    <row r="325" spans="1:10">
      <c r="A325" s="13" t="s">
        <v>185</v>
      </c>
      <c r="B325" s="14">
        <v>3.91</v>
      </c>
      <c r="C325" s="14">
        <v>11.21</v>
      </c>
      <c r="D325" s="14">
        <v>6.98</v>
      </c>
      <c r="E325" s="14">
        <v>5.47</v>
      </c>
      <c r="F325" s="14">
        <v>8.68</v>
      </c>
      <c r="G325" s="14">
        <v>6.19</v>
      </c>
      <c r="H325" s="14"/>
      <c r="I325" s="14"/>
      <c r="J325" s="14"/>
    </row>
    <row r="326" spans="1:10">
      <c r="A326" s="11" t="s">
        <v>283</v>
      </c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3" t="s">
        <v>183</v>
      </c>
      <c r="B327" s="20">
        <v>8603.6299999999992</v>
      </c>
      <c r="C327" s="20">
        <v>3430.22</v>
      </c>
      <c r="D327" s="20">
        <v>5656.88</v>
      </c>
      <c r="E327" s="20">
        <v>7833.96</v>
      </c>
      <c r="F327" s="20">
        <v>10469.08</v>
      </c>
      <c r="G327" s="20">
        <v>15613.87</v>
      </c>
      <c r="H327" s="20"/>
      <c r="I327" s="20"/>
      <c r="J327" s="20"/>
    </row>
    <row r="328" spans="1:10">
      <c r="A328" s="13" t="s">
        <v>184</v>
      </c>
      <c r="B328" s="14">
        <v>174.8</v>
      </c>
      <c r="C328" s="14">
        <v>147.69999999999999</v>
      </c>
      <c r="D328" s="14">
        <v>163.37</v>
      </c>
      <c r="E328" s="14">
        <v>296.19</v>
      </c>
      <c r="F328" s="14">
        <v>236.48</v>
      </c>
      <c r="G328" s="14">
        <v>393.38</v>
      </c>
      <c r="H328" s="14"/>
      <c r="I328" s="14"/>
      <c r="J328" s="14"/>
    </row>
    <row r="329" spans="1:10">
      <c r="A329" s="13" t="s">
        <v>185</v>
      </c>
      <c r="B329" s="14">
        <v>2.0299999999999998</v>
      </c>
      <c r="C329" s="14">
        <v>4.3099999999999996</v>
      </c>
      <c r="D329" s="14">
        <v>2.89</v>
      </c>
      <c r="E329" s="14">
        <v>3.78</v>
      </c>
      <c r="F329" s="14">
        <v>2.2599999999999998</v>
      </c>
      <c r="G329" s="14">
        <v>2.52</v>
      </c>
      <c r="H329" s="14"/>
      <c r="I329" s="14"/>
      <c r="J329" s="14"/>
    </row>
    <row r="330" spans="1:10">
      <c r="A330" s="16" t="s">
        <v>284</v>
      </c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3" t="s">
        <v>183</v>
      </c>
      <c r="B331" s="20">
        <v>2754.8</v>
      </c>
      <c r="C331" s="20">
        <v>844.94</v>
      </c>
      <c r="D331" s="20">
        <v>1672.07</v>
      </c>
      <c r="E331" s="20">
        <v>2489.87</v>
      </c>
      <c r="F331" s="20">
        <v>3304.36</v>
      </c>
      <c r="G331" s="20">
        <v>5457.25</v>
      </c>
      <c r="H331" s="20"/>
      <c r="I331" s="20"/>
      <c r="J331" s="20"/>
    </row>
    <row r="332" spans="1:10">
      <c r="A332" s="13" t="s">
        <v>184</v>
      </c>
      <c r="B332" s="14">
        <v>104.3</v>
      </c>
      <c r="C332" s="14">
        <v>84.02</v>
      </c>
      <c r="D332" s="14">
        <v>148.85</v>
      </c>
      <c r="E332" s="14">
        <v>229.87</v>
      </c>
      <c r="F332" s="14">
        <v>216.73</v>
      </c>
      <c r="G332" s="14">
        <v>334.79</v>
      </c>
      <c r="H332" s="14"/>
      <c r="I332" s="14"/>
      <c r="J332" s="14"/>
    </row>
    <row r="333" spans="1:10">
      <c r="A333" s="13" t="s">
        <v>185</v>
      </c>
      <c r="B333" s="14">
        <v>3.79</v>
      </c>
      <c r="C333" s="14">
        <v>9.94</v>
      </c>
      <c r="D333" s="14">
        <v>8.9</v>
      </c>
      <c r="E333" s="14">
        <v>9.23</v>
      </c>
      <c r="F333" s="14">
        <v>6.56</v>
      </c>
      <c r="G333" s="14">
        <v>6.13</v>
      </c>
      <c r="H333" s="14"/>
      <c r="I333" s="14"/>
      <c r="J333" s="14"/>
    </row>
    <row r="334" spans="1:10">
      <c r="A334" s="18" t="s">
        <v>285</v>
      </c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3" t="s">
        <v>183</v>
      </c>
      <c r="B335" s="20">
        <v>1304.96</v>
      </c>
      <c r="C335" s="20">
        <v>258.11</v>
      </c>
      <c r="D335" s="20">
        <v>595.53</v>
      </c>
      <c r="E335" s="20">
        <v>959</v>
      </c>
      <c r="F335" s="20">
        <v>1525.77</v>
      </c>
      <c r="G335" s="20">
        <v>3183.09</v>
      </c>
      <c r="H335" s="20"/>
      <c r="I335" s="20"/>
      <c r="J335" s="20"/>
    </row>
    <row r="336" spans="1:10">
      <c r="A336" s="13" t="s">
        <v>184</v>
      </c>
      <c r="B336" s="14">
        <v>71.36</v>
      </c>
      <c r="C336" s="14">
        <v>59.37</v>
      </c>
      <c r="D336" s="14">
        <v>110.53</v>
      </c>
      <c r="E336" s="14">
        <v>152.47</v>
      </c>
      <c r="F336" s="14">
        <v>147.97999999999999</v>
      </c>
      <c r="G336" s="14">
        <v>287.35000000000002</v>
      </c>
      <c r="H336" s="14"/>
      <c r="I336" s="14"/>
      <c r="J336" s="14"/>
    </row>
    <row r="337" spans="1:10">
      <c r="A337" s="13" t="s">
        <v>185</v>
      </c>
      <c r="B337" s="14">
        <v>5.47</v>
      </c>
      <c r="C337" s="14">
        <v>23</v>
      </c>
      <c r="D337" s="14">
        <v>18.559999999999999</v>
      </c>
      <c r="E337" s="14">
        <v>15.9</v>
      </c>
      <c r="F337" s="14">
        <v>9.6999999999999993</v>
      </c>
      <c r="G337" s="14">
        <v>9.0299999999999994</v>
      </c>
      <c r="H337" s="14"/>
      <c r="I337" s="14"/>
      <c r="J337" s="14"/>
    </row>
    <row r="338" spans="1:10">
      <c r="A338" s="18" t="s">
        <v>286</v>
      </c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3" t="s">
        <v>183</v>
      </c>
      <c r="B339" s="20">
        <v>1315.49</v>
      </c>
      <c r="C339" s="20">
        <v>492.06</v>
      </c>
      <c r="D339" s="20">
        <v>1012.67</v>
      </c>
      <c r="E339" s="20">
        <v>1406.98</v>
      </c>
      <c r="F339" s="20">
        <v>1666.9</v>
      </c>
      <c r="G339" s="20">
        <v>1996.84</v>
      </c>
      <c r="H339" s="20"/>
      <c r="I339" s="20"/>
      <c r="J339" s="20"/>
    </row>
    <row r="340" spans="1:10">
      <c r="A340" s="13" t="s">
        <v>184</v>
      </c>
      <c r="B340" s="14">
        <v>60.73</v>
      </c>
      <c r="C340" s="14">
        <v>48.87</v>
      </c>
      <c r="D340" s="14">
        <v>101.01</v>
      </c>
      <c r="E340" s="14">
        <v>133.24</v>
      </c>
      <c r="F340" s="14">
        <v>160.44</v>
      </c>
      <c r="G340" s="14">
        <v>183.49</v>
      </c>
      <c r="H340" s="14"/>
      <c r="I340" s="14"/>
      <c r="J340" s="14"/>
    </row>
    <row r="341" spans="1:10">
      <c r="A341" s="13" t="s">
        <v>185</v>
      </c>
      <c r="B341" s="14">
        <v>4.62</v>
      </c>
      <c r="C341" s="14">
        <v>9.93</v>
      </c>
      <c r="D341" s="14">
        <v>9.9700000000000006</v>
      </c>
      <c r="E341" s="14">
        <v>9.4700000000000006</v>
      </c>
      <c r="F341" s="14">
        <v>9.6300000000000008</v>
      </c>
      <c r="G341" s="14">
        <v>9.19</v>
      </c>
      <c r="H341" s="14"/>
      <c r="I341" s="14"/>
      <c r="J341" s="14"/>
    </row>
    <row r="342" spans="1:10">
      <c r="A342" s="18" t="s">
        <v>287</v>
      </c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3" t="s">
        <v>183</v>
      </c>
      <c r="B343" s="20">
        <v>134.35</v>
      </c>
      <c r="C343" s="20">
        <v>94.76</v>
      </c>
      <c r="D343" s="20">
        <v>63.87</v>
      </c>
      <c r="E343" s="20">
        <v>123.89</v>
      </c>
      <c r="F343" s="20">
        <v>111.69</v>
      </c>
      <c r="G343" s="20">
        <v>277.32</v>
      </c>
      <c r="H343" s="20"/>
      <c r="I343" s="20"/>
      <c r="J343" s="20"/>
    </row>
    <row r="344" spans="1:10">
      <c r="A344" s="13" t="s">
        <v>184</v>
      </c>
      <c r="B344" s="14">
        <v>22.25</v>
      </c>
      <c r="C344" s="14">
        <v>38.97</v>
      </c>
      <c r="D344" s="14">
        <v>21.43</v>
      </c>
      <c r="E344" s="14">
        <v>38.49</v>
      </c>
      <c r="F344" s="14">
        <v>30.11</v>
      </c>
      <c r="G344" s="14">
        <v>64.91</v>
      </c>
      <c r="H344" s="14"/>
      <c r="I344" s="14"/>
      <c r="J344" s="14"/>
    </row>
    <row r="345" spans="1:10">
      <c r="A345" s="13" t="s">
        <v>185</v>
      </c>
      <c r="B345" s="14">
        <v>16.559999999999999</v>
      </c>
      <c r="C345" s="14">
        <v>41.12</v>
      </c>
      <c r="D345" s="14">
        <v>33.56</v>
      </c>
      <c r="E345" s="14">
        <v>31.07</v>
      </c>
      <c r="F345" s="14">
        <v>26.96</v>
      </c>
      <c r="G345" s="14">
        <v>23.4</v>
      </c>
      <c r="H345" s="14"/>
      <c r="I345" s="14"/>
      <c r="J345" s="14"/>
    </row>
    <row r="346" spans="1:10">
      <c r="A346" s="16" t="s">
        <v>288</v>
      </c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3" t="s">
        <v>183</v>
      </c>
      <c r="B347" s="20">
        <v>2714.84</v>
      </c>
      <c r="C347" s="20">
        <v>1243.1600000000001</v>
      </c>
      <c r="D347" s="20">
        <v>2018.62</v>
      </c>
      <c r="E347" s="20">
        <v>2704.35</v>
      </c>
      <c r="F347" s="20">
        <v>3418.42</v>
      </c>
      <c r="G347" s="20">
        <v>4185.8900000000003</v>
      </c>
      <c r="H347" s="20"/>
      <c r="I347" s="20"/>
      <c r="J347" s="20"/>
    </row>
    <row r="348" spans="1:10">
      <c r="A348" s="13" t="s">
        <v>184</v>
      </c>
      <c r="B348" s="14">
        <v>27.86</v>
      </c>
      <c r="C348" s="14">
        <v>31.08</v>
      </c>
      <c r="D348" s="14">
        <v>37</v>
      </c>
      <c r="E348" s="14">
        <v>42.63</v>
      </c>
      <c r="F348" s="14">
        <v>41.03</v>
      </c>
      <c r="G348" s="14">
        <v>53.22</v>
      </c>
      <c r="H348" s="14"/>
      <c r="I348" s="14"/>
      <c r="J348" s="14"/>
    </row>
    <row r="349" spans="1:10">
      <c r="A349" s="13" t="s">
        <v>185</v>
      </c>
      <c r="B349" s="14">
        <v>1.03</v>
      </c>
      <c r="C349" s="14">
        <v>2.5</v>
      </c>
      <c r="D349" s="14">
        <v>1.83</v>
      </c>
      <c r="E349" s="14">
        <v>1.58</v>
      </c>
      <c r="F349" s="14">
        <v>1.2</v>
      </c>
      <c r="G349" s="14">
        <v>1.27</v>
      </c>
      <c r="H349" s="14"/>
      <c r="I349" s="14"/>
      <c r="J349" s="14"/>
    </row>
    <row r="350" spans="1:10">
      <c r="A350" s="16" t="s">
        <v>289</v>
      </c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3" t="s">
        <v>183</v>
      </c>
      <c r="B351" s="20">
        <v>2620.9</v>
      </c>
      <c r="C351" s="20">
        <v>1122.25</v>
      </c>
      <c r="D351" s="20">
        <v>1739.79</v>
      </c>
      <c r="E351" s="20">
        <v>2339.5500000000002</v>
      </c>
      <c r="F351" s="20">
        <v>3263.18</v>
      </c>
      <c r="G351" s="20">
        <v>4636.07</v>
      </c>
      <c r="H351" s="20"/>
      <c r="I351" s="20"/>
      <c r="J351" s="20"/>
    </row>
    <row r="352" spans="1:10">
      <c r="A352" s="13" t="s">
        <v>184</v>
      </c>
      <c r="B352" s="14">
        <v>68.67</v>
      </c>
      <c r="C352" s="14">
        <v>95.36</v>
      </c>
      <c r="D352" s="14">
        <v>76.47</v>
      </c>
      <c r="E352" s="14">
        <v>116.04</v>
      </c>
      <c r="F352" s="14">
        <v>113.69</v>
      </c>
      <c r="G352" s="14">
        <v>136.56</v>
      </c>
      <c r="H352" s="14"/>
      <c r="I352" s="14"/>
      <c r="J352" s="14"/>
    </row>
    <row r="353" spans="1:10">
      <c r="A353" s="13" t="s">
        <v>185</v>
      </c>
      <c r="B353" s="14">
        <v>2.62</v>
      </c>
      <c r="C353" s="14">
        <v>8.5</v>
      </c>
      <c r="D353" s="14">
        <v>4.4000000000000004</v>
      </c>
      <c r="E353" s="14">
        <v>4.96</v>
      </c>
      <c r="F353" s="14">
        <v>3.48</v>
      </c>
      <c r="G353" s="14">
        <v>2.95</v>
      </c>
      <c r="H353" s="14"/>
      <c r="I353" s="14"/>
      <c r="J353" s="14"/>
    </row>
    <row r="354" spans="1:10">
      <c r="A354" s="18" t="s">
        <v>290</v>
      </c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3" t="s">
        <v>183</v>
      </c>
      <c r="B355" s="20">
        <v>312.3</v>
      </c>
      <c r="C355" s="20">
        <v>75.48</v>
      </c>
      <c r="D355" s="20">
        <v>187.55</v>
      </c>
      <c r="E355" s="20">
        <v>319</v>
      </c>
      <c r="F355" s="20">
        <v>460.85</v>
      </c>
      <c r="G355" s="20">
        <v>518.04</v>
      </c>
      <c r="H355" s="20"/>
      <c r="I355" s="20"/>
      <c r="J355" s="20"/>
    </row>
    <row r="356" spans="1:10">
      <c r="A356" s="13" t="s">
        <v>184</v>
      </c>
      <c r="B356" s="14">
        <v>8.5299999999999994</v>
      </c>
      <c r="C356" s="14">
        <v>5.66</v>
      </c>
      <c r="D356" s="14">
        <v>9.41</v>
      </c>
      <c r="E356" s="14">
        <v>11.76</v>
      </c>
      <c r="F356" s="14">
        <v>19.350000000000001</v>
      </c>
      <c r="G356" s="14">
        <v>21.33</v>
      </c>
      <c r="H356" s="14"/>
      <c r="I356" s="14"/>
      <c r="J356" s="14"/>
    </row>
    <row r="357" spans="1:10">
      <c r="A357" s="13" t="s">
        <v>185</v>
      </c>
      <c r="B357" s="14">
        <v>2.73</v>
      </c>
      <c r="C357" s="14">
        <v>7.5</v>
      </c>
      <c r="D357" s="14">
        <v>5.0199999999999996</v>
      </c>
      <c r="E357" s="14">
        <v>3.69</v>
      </c>
      <c r="F357" s="14">
        <v>4.2</v>
      </c>
      <c r="G357" s="14">
        <v>4.12</v>
      </c>
      <c r="H357" s="14"/>
      <c r="I357" s="14"/>
      <c r="J357" s="14"/>
    </row>
    <row r="358" spans="1:10">
      <c r="A358" s="18" t="s">
        <v>291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3" t="s">
        <v>183</v>
      </c>
      <c r="B359" s="20">
        <v>730.53</v>
      </c>
      <c r="C359" s="20">
        <v>304.31</v>
      </c>
      <c r="D359" s="20">
        <v>512.91</v>
      </c>
      <c r="E359" s="20">
        <v>616.29999999999995</v>
      </c>
      <c r="F359" s="20">
        <v>892.06</v>
      </c>
      <c r="G359" s="20">
        <v>1325.9</v>
      </c>
      <c r="H359" s="20"/>
      <c r="I359" s="20"/>
      <c r="J359" s="20"/>
    </row>
    <row r="360" spans="1:10">
      <c r="A360" s="13" t="s">
        <v>184</v>
      </c>
      <c r="B360" s="14">
        <v>17.829999999999998</v>
      </c>
      <c r="C360" s="14">
        <v>15.15</v>
      </c>
      <c r="D360" s="14">
        <v>22.9</v>
      </c>
      <c r="E360" s="14">
        <v>27.3</v>
      </c>
      <c r="F360" s="14">
        <v>35.36</v>
      </c>
      <c r="G360" s="14">
        <v>41.09</v>
      </c>
      <c r="H360" s="14"/>
      <c r="I360" s="14"/>
      <c r="J360" s="14"/>
    </row>
    <row r="361" spans="1:10">
      <c r="A361" s="13" t="s">
        <v>185</v>
      </c>
      <c r="B361" s="14">
        <v>2.44</v>
      </c>
      <c r="C361" s="14">
        <v>4.9800000000000004</v>
      </c>
      <c r="D361" s="14">
        <v>4.46</v>
      </c>
      <c r="E361" s="14">
        <v>4.43</v>
      </c>
      <c r="F361" s="14">
        <v>3.96</v>
      </c>
      <c r="G361" s="14">
        <v>3.1</v>
      </c>
      <c r="H361" s="14"/>
      <c r="I361" s="14"/>
      <c r="J361" s="14"/>
    </row>
    <row r="362" spans="1:10">
      <c r="A362" s="18" t="s">
        <v>292</v>
      </c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3" t="s">
        <v>183</v>
      </c>
      <c r="B363" s="20">
        <v>1113.3699999999999</v>
      </c>
      <c r="C363" s="20">
        <v>596.35</v>
      </c>
      <c r="D363" s="20">
        <v>799.33</v>
      </c>
      <c r="E363" s="20">
        <v>1068.3800000000001</v>
      </c>
      <c r="F363" s="20">
        <v>1368.46</v>
      </c>
      <c r="G363" s="20">
        <v>1733.39</v>
      </c>
      <c r="H363" s="20"/>
      <c r="I363" s="20"/>
      <c r="J363" s="20"/>
    </row>
    <row r="364" spans="1:10">
      <c r="A364" s="13" t="s">
        <v>184</v>
      </c>
      <c r="B364" s="14">
        <v>49.88</v>
      </c>
      <c r="C364" s="14">
        <v>83.99</v>
      </c>
      <c r="D364" s="14">
        <v>65.260000000000005</v>
      </c>
      <c r="E364" s="14">
        <v>98.18</v>
      </c>
      <c r="F364" s="14">
        <v>96.7</v>
      </c>
      <c r="G364" s="14">
        <v>113.61</v>
      </c>
      <c r="H364" s="14"/>
      <c r="I364" s="14"/>
      <c r="J364" s="14"/>
    </row>
    <row r="365" spans="1:10">
      <c r="A365" s="13" t="s">
        <v>185</v>
      </c>
      <c r="B365" s="14">
        <v>4.4800000000000004</v>
      </c>
      <c r="C365" s="14">
        <v>14.08</v>
      </c>
      <c r="D365" s="14">
        <v>8.16</v>
      </c>
      <c r="E365" s="14">
        <v>9.19</v>
      </c>
      <c r="F365" s="14">
        <v>7.07</v>
      </c>
      <c r="G365" s="14">
        <v>6.55</v>
      </c>
      <c r="H365" s="14"/>
      <c r="I365" s="14"/>
      <c r="J365" s="14"/>
    </row>
    <row r="366" spans="1:10">
      <c r="A366" s="13"/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1:10">
      <c r="A367" s="18" t="s">
        <v>293</v>
      </c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3" t="s">
        <v>183</v>
      </c>
      <c r="B368" s="20">
        <v>464.71</v>
      </c>
      <c r="C368" s="20">
        <v>146.12</v>
      </c>
      <c r="D368" s="20">
        <v>240</v>
      </c>
      <c r="E368" s="20">
        <v>335.87</v>
      </c>
      <c r="F368" s="20">
        <v>541.80999999999995</v>
      </c>
      <c r="G368" s="20">
        <v>1058.74</v>
      </c>
      <c r="H368" s="20"/>
      <c r="I368" s="20"/>
      <c r="J368" s="20"/>
    </row>
    <row r="369" spans="1:10">
      <c r="A369" s="13" t="s">
        <v>184</v>
      </c>
      <c r="B369" s="14">
        <v>20.190000000000001</v>
      </c>
      <c r="C369" s="14">
        <v>11.42</v>
      </c>
      <c r="D369" s="14">
        <v>16.95</v>
      </c>
      <c r="E369" s="14">
        <v>25.2</v>
      </c>
      <c r="F369" s="14">
        <v>42.85</v>
      </c>
      <c r="G369" s="14">
        <v>71.09</v>
      </c>
      <c r="H369" s="14"/>
      <c r="I369" s="14"/>
      <c r="J369" s="14"/>
    </row>
    <row r="370" spans="1:10">
      <c r="A370" s="13" t="s">
        <v>185</v>
      </c>
      <c r="B370" s="14">
        <v>4.3499999999999996</v>
      </c>
      <c r="C370" s="14">
        <v>7.81</v>
      </c>
      <c r="D370" s="14">
        <v>7.06</v>
      </c>
      <c r="E370" s="14">
        <v>7.5</v>
      </c>
      <c r="F370" s="14">
        <v>7.91</v>
      </c>
      <c r="G370" s="14">
        <v>6.71</v>
      </c>
      <c r="H370" s="14"/>
      <c r="I370" s="14"/>
      <c r="J370" s="14"/>
    </row>
    <row r="371" spans="1:10">
      <c r="A371" s="16" t="s">
        <v>294</v>
      </c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3" t="s">
        <v>183</v>
      </c>
      <c r="B372" s="20">
        <v>513.08000000000004</v>
      </c>
      <c r="C372" s="20">
        <v>219.87</v>
      </c>
      <c r="D372" s="20">
        <v>226.4</v>
      </c>
      <c r="E372" s="20">
        <v>300.19</v>
      </c>
      <c r="F372" s="20">
        <v>483.12</v>
      </c>
      <c r="G372" s="20">
        <v>1334.66</v>
      </c>
      <c r="H372" s="20"/>
      <c r="I372" s="20"/>
      <c r="J372" s="20"/>
    </row>
    <row r="373" spans="1:10">
      <c r="A373" s="13" t="s">
        <v>184</v>
      </c>
      <c r="B373" s="14">
        <v>25.84</v>
      </c>
      <c r="C373" s="14">
        <v>37.090000000000003</v>
      </c>
      <c r="D373" s="14">
        <v>20.23</v>
      </c>
      <c r="E373" s="14">
        <v>19.510000000000002</v>
      </c>
      <c r="F373" s="14">
        <v>30.81</v>
      </c>
      <c r="G373" s="14">
        <v>80.010000000000005</v>
      </c>
      <c r="H373" s="14"/>
      <c r="I373" s="14"/>
      <c r="J373" s="14"/>
    </row>
    <row r="374" spans="1:10">
      <c r="A374" s="13" t="s">
        <v>185</v>
      </c>
      <c r="B374" s="14">
        <v>5.04</v>
      </c>
      <c r="C374" s="14">
        <v>16.87</v>
      </c>
      <c r="D374" s="14">
        <v>8.93</v>
      </c>
      <c r="E374" s="14">
        <v>6.5</v>
      </c>
      <c r="F374" s="14">
        <v>6.38</v>
      </c>
      <c r="G374" s="14">
        <v>5.99</v>
      </c>
      <c r="H374" s="14"/>
      <c r="I374" s="14"/>
      <c r="J374" s="14"/>
    </row>
    <row r="375" spans="1:10">
      <c r="A375" s="11" t="s">
        <v>295</v>
      </c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3" t="s">
        <v>183</v>
      </c>
      <c r="B376" s="20">
        <v>2975.88</v>
      </c>
      <c r="C376" s="20">
        <v>1624.03</v>
      </c>
      <c r="D376" s="20">
        <v>2456.65</v>
      </c>
      <c r="E376" s="20">
        <v>2886.17</v>
      </c>
      <c r="F376" s="20">
        <v>3518.36</v>
      </c>
      <c r="G376" s="20">
        <v>4390.8500000000004</v>
      </c>
      <c r="H376" s="20"/>
      <c r="I376" s="20"/>
      <c r="J376" s="20"/>
    </row>
    <row r="377" spans="1:10">
      <c r="A377" s="13" t="s">
        <v>184</v>
      </c>
      <c r="B377" s="14">
        <v>55.97</v>
      </c>
      <c r="C377" s="14">
        <v>69.34</v>
      </c>
      <c r="D377" s="14">
        <v>75.14</v>
      </c>
      <c r="E377" s="14">
        <v>83.98</v>
      </c>
      <c r="F377" s="14">
        <v>98.56</v>
      </c>
      <c r="G377" s="14">
        <v>95.15</v>
      </c>
      <c r="H377" s="14"/>
      <c r="I377" s="14"/>
      <c r="J377" s="14"/>
    </row>
    <row r="378" spans="1:10">
      <c r="A378" s="13" t="s">
        <v>185</v>
      </c>
      <c r="B378" s="14">
        <v>1.88</v>
      </c>
      <c r="C378" s="14">
        <v>4.2699999999999996</v>
      </c>
      <c r="D378" s="14">
        <v>3.06</v>
      </c>
      <c r="E378" s="14">
        <v>2.91</v>
      </c>
      <c r="F378" s="14">
        <v>2.8</v>
      </c>
      <c r="G378" s="14">
        <v>2.17</v>
      </c>
      <c r="H378" s="14"/>
      <c r="I378" s="14"/>
      <c r="J378" s="14"/>
    </row>
    <row r="379" spans="1:10">
      <c r="A379" s="16" t="s">
        <v>296</v>
      </c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3" t="s">
        <v>183</v>
      </c>
      <c r="B380" s="20">
        <v>1653.37</v>
      </c>
      <c r="C380" s="20">
        <v>985.46</v>
      </c>
      <c r="D380" s="20">
        <v>1437.67</v>
      </c>
      <c r="E380" s="20">
        <v>1667.06</v>
      </c>
      <c r="F380" s="20">
        <v>1869.43</v>
      </c>
      <c r="G380" s="20">
        <v>2305.6</v>
      </c>
      <c r="H380" s="20"/>
      <c r="I380" s="20"/>
      <c r="J380" s="20"/>
    </row>
    <row r="381" spans="1:10">
      <c r="A381" s="13" t="s">
        <v>184</v>
      </c>
      <c r="B381" s="14">
        <v>30.52</v>
      </c>
      <c r="C381" s="14">
        <v>32.840000000000003</v>
      </c>
      <c r="D381" s="14">
        <v>46.45</v>
      </c>
      <c r="E381" s="14">
        <v>48.98</v>
      </c>
      <c r="F381" s="14">
        <v>51.17</v>
      </c>
      <c r="G381" s="14">
        <v>45.15</v>
      </c>
      <c r="H381" s="14"/>
      <c r="I381" s="14"/>
      <c r="J381" s="14"/>
    </row>
    <row r="382" spans="1:10">
      <c r="A382" s="13" t="s">
        <v>185</v>
      </c>
      <c r="B382" s="14">
        <v>1.85</v>
      </c>
      <c r="C382" s="14">
        <v>3.33</v>
      </c>
      <c r="D382" s="14">
        <v>3.23</v>
      </c>
      <c r="E382" s="14">
        <v>2.94</v>
      </c>
      <c r="F382" s="14">
        <v>2.74</v>
      </c>
      <c r="G382" s="14">
        <v>1.96</v>
      </c>
      <c r="H382" s="14"/>
      <c r="I382" s="14"/>
      <c r="J382" s="14"/>
    </row>
    <row r="383" spans="1:10">
      <c r="A383" s="16" t="s">
        <v>297</v>
      </c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3" t="s">
        <v>183</v>
      </c>
      <c r="B384" s="20">
        <v>726.64</v>
      </c>
      <c r="C384" s="20">
        <v>296.23</v>
      </c>
      <c r="D384" s="20">
        <v>475.74</v>
      </c>
      <c r="E384" s="20">
        <v>625.26</v>
      </c>
      <c r="F384" s="20">
        <v>979.9</v>
      </c>
      <c r="G384" s="20">
        <v>1254.8900000000001</v>
      </c>
      <c r="H384" s="20"/>
      <c r="I384" s="20"/>
      <c r="J384" s="20"/>
    </row>
    <row r="385" spans="1:10">
      <c r="A385" s="13" t="s">
        <v>184</v>
      </c>
      <c r="B385" s="14">
        <v>26.39</v>
      </c>
      <c r="C385" s="14">
        <v>27.62</v>
      </c>
      <c r="D385" s="14">
        <v>37.39</v>
      </c>
      <c r="E385" s="14">
        <v>43.08</v>
      </c>
      <c r="F385" s="14">
        <v>61.16</v>
      </c>
      <c r="G385" s="14">
        <v>55.75</v>
      </c>
      <c r="H385" s="14"/>
      <c r="I385" s="14"/>
      <c r="J385" s="14"/>
    </row>
    <row r="386" spans="1:10">
      <c r="A386" s="13" t="s">
        <v>185</v>
      </c>
      <c r="B386" s="14">
        <v>3.63</v>
      </c>
      <c r="C386" s="14">
        <v>9.32</v>
      </c>
      <c r="D386" s="14">
        <v>7.86</v>
      </c>
      <c r="E386" s="14">
        <v>6.89</v>
      </c>
      <c r="F386" s="14">
        <v>6.24</v>
      </c>
      <c r="G386" s="14">
        <v>4.4400000000000004</v>
      </c>
      <c r="H386" s="14"/>
      <c r="I386" s="14"/>
      <c r="J386" s="14"/>
    </row>
    <row r="387" spans="1:10">
      <c r="A387" s="16" t="s">
        <v>298</v>
      </c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3" t="s">
        <v>183</v>
      </c>
      <c r="B388" s="20">
        <v>482.1</v>
      </c>
      <c r="C388" s="20">
        <v>276.88</v>
      </c>
      <c r="D388" s="20">
        <v>464.75</v>
      </c>
      <c r="E388" s="20">
        <v>490.37</v>
      </c>
      <c r="F388" s="20">
        <v>546.14</v>
      </c>
      <c r="G388" s="20">
        <v>631.95000000000005</v>
      </c>
      <c r="H388" s="20"/>
      <c r="I388" s="20"/>
      <c r="J388" s="20"/>
    </row>
    <row r="389" spans="1:10">
      <c r="A389" s="13" t="s">
        <v>184</v>
      </c>
      <c r="B389" s="14">
        <v>14.16</v>
      </c>
      <c r="C389" s="14">
        <v>40.6</v>
      </c>
      <c r="D389" s="14">
        <v>20.88</v>
      </c>
      <c r="E389" s="14">
        <v>22.16</v>
      </c>
      <c r="F389" s="14">
        <v>18.97</v>
      </c>
      <c r="G389" s="14">
        <v>21.01</v>
      </c>
      <c r="H389" s="14"/>
      <c r="I389" s="14"/>
      <c r="J389" s="14"/>
    </row>
    <row r="390" spans="1:10">
      <c r="A390" s="13" t="s">
        <v>185</v>
      </c>
      <c r="B390" s="14">
        <v>2.94</v>
      </c>
      <c r="C390" s="14">
        <v>14.66</v>
      </c>
      <c r="D390" s="14">
        <v>4.49</v>
      </c>
      <c r="E390" s="14">
        <v>4.5199999999999996</v>
      </c>
      <c r="F390" s="14">
        <v>3.47</v>
      </c>
      <c r="G390" s="14">
        <v>3.32</v>
      </c>
      <c r="H390" s="14"/>
      <c r="I390" s="14"/>
      <c r="J390" s="14"/>
    </row>
    <row r="391" spans="1:10">
      <c r="A391" s="16" t="s">
        <v>299</v>
      </c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3" t="s">
        <v>183</v>
      </c>
      <c r="B392" s="20">
        <v>113.78</v>
      </c>
      <c r="C392" s="20">
        <v>65.45</v>
      </c>
      <c r="D392" s="20">
        <v>78.48</v>
      </c>
      <c r="E392" s="20">
        <v>103.48</v>
      </c>
      <c r="F392" s="20">
        <v>122.9</v>
      </c>
      <c r="G392" s="20">
        <v>198.41</v>
      </c>
      <c r="H392" s="20"/>
      <c r="I392" s="20"/>
      <c r="J392" s="20"/>
    </row>
    <row r="393" spans="1:10">
      <c r="A393" s="13" t="s">
        <v>184</v>
      </c>
      <c r="B393" s="14">
        <v>4.82</v>
      </c>
      <c r="C393" s="14">
        <v>11.38</v>
      </c>
      <c r="D393" s="14">
        <v>7.94</v>
      </c>
      <c r="E393" s="14">
        <v>9.4</v>
      </c>
      <c r="F393" s="14">
        <v>7.13</v>
      </c>
      <c r="G393" s="14">
        <v>12.18</v>
      </c>
      <c r="H393" s="14"/>
      <c r="I393" s="14"/>
      <c r="J393" s="14"/>
    </row>
    <row r="394" spans="1:10">
      <c r="A394" s="13" t="s">
        <v>185</v>
      </c>
      <c r="B394" s="14">
        <v>4.24</v>
      </c>
      <c r="C394" s="14">
        <v>17.38</v>
      </c>
      <c r="D394" s="14">
        <v>10.119999999999999</v>
      </c>
      <c r="E394" s="14">
        <v>9.09</v>
      </c>
      <c r="F394" s="14">
        <v>5.8</v>
      </c>
      <c r="G394" s="14">
        <v>6.14</v>
      </c>
      <c r="H394" s="14"/>
      <c r="I394" s="14"/>
      <c r="J394" s="14"/>
    </row>
    <row r="395" spans="1:10">
      <c r="A395" s="11" t="s">
        <v>300</v>
      </c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3" t="s">
        <v>183</v>
      </c>
      <c r="B396" s="20">
        <v>2834.81</v>
      </c>
      <c r="C396" s="20">
        <v>1082.1300000000001</v>
      </c>
      <c r="D396" s="20">
        <v>1716.27</v>
      </c>
      <c r="E396" s="20">
        <v>2421.7600000000002</v>
      </c>
      <c r="F396" s="20">
        <v>3276.28</v>
      </c>
      <c r="G396" s="20">
        <v>5672.87</v>
      </c>
      <c r="H396" s="20"/>
      <c r="I396" s="20"/>
      <c r="J396" s="20"/>
    </row>
    <row r="397" spans="1:10">
      <c r="A397" s="13" t="s">
        <v>184</v>
      </c>
      <c r="B397" s="14">
        <v>67.33</v>
      </c>
      <c r="C397" s="14">
        <v>48.49</v>
      </c>
      <c r="D397" s="14">
        <v>66.62</v>
      </c>
      <c r="E397" s="14">
        <v>127.32</v>
      </c>
      <c r="F397" s="14">
        <v>131.85</v>
      </c>
      <c r="G397" s="14">
        <v>241.9</v>
      </c>
      <c r="H397" s="14"/>
      <c r="I397" s="14"/>
      <c r="J397" s="14"/>
    </row>
    <row r="398" spans="1:10">
      <c r="A398" s="13" t="s">
        <v>185</v>
      </c>
      <c r="B398" s="14">
        <v>2.38</v>
      </c>
      <c r="C398" s="14">
        <v>4.4800000000000004</v>
      </c>
      <c r="D398" s="14">
        <v>3.88</v>
      </c>
      <c r="E398" s="14">
        <v>5.26</v>
      </c>
      <c r="F398" s="14">
        <v>4.0199999999999996</v>
      </c>
      <c r="G398" s="14">
        <v>4.26</v>
      </c>
      <c r="H398" s="14"/>
      <c r="I398" s="14"/>
      <c r="J398" s="14"/>
    </row>
    <row r="399" spans="1:10">
      <c r="A399" s="16" t="s">
        <v>301</v>
      </c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3" t="s">
        <v>183</v>
      </c>
      <c r="B400" s="20">
        <v>615.67999999999995</v>
      </c>
      <c r="C400" s="20">
        <v>156.12</v>
      </c>
      <c r="D400" s="20">
        <v>221.16</v>
      </c>
      <c r="E400" s="20">
        <v>372.04</v>
      </c>
      <c r="F400" s="20">
        <v>646.87</v>
      </c>
      <c r="G400" s="20">
        <v>1680.65</v>
      </c>
      <c r="H400" s="20"/>
      <c r="I400" s="20"/>
      <c r="J400" s="20"/>
    </row>
    <row r="401" spans="1:10">
      <c r="A401" s="13" t="s">
        <v>184</v>
      </c>
      <c r="B401" s="14">
        <v>24.13</v>
      </c>
      <c r="C401" s="14">
        <v>15.09</v>
      </c>
      <c r="D401" s="14">
        <v>14.45</v>
      </c>
      <c r="E401" s="14">
        <v>25.78</v>
      </c>
      <c r="F401" s="14">
        <v>35.21</v>
      </c>
      <c r="G401" s="14">
        <v>64.260000000000005</v>
      </c>
      <c r="H401" s="14"/>
      <c r="I401" s="14"/>
      <c r="J401" s="14"/>
    </row>
    <row r="402" spans="1:10">
      <c r="A402" s="13" t="s">
        <v>185</v>
      </c>
      <c r="B402" s="14">
        <v>3.92</v>
      </c>
      <c r="C402" s="14">
        <v>9.66</v>
      </c>
      <c r="D402" s="14">
        <v>6.53</v>
      </c>
      <c r="E402" s="14">
        <v>6.93</v>
      </c>
      <c r="F402" s="14">
        <v>5.44</v>
      </c>
      <c r="G402" s="14">
        <v>3.82</v>
      </c>
      <c r="H402" s="14"/>
      <c r="I402" s="14"/>
      <c r="J402" s="14"/>
    </row>
    <row r="403" spans="1:10">
      <c r="A403" s="16" t="s">
        <v>302</v>
      </c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3" t="s">
        <v>183</v>
      </c>
      <c r="B404" s="20">
        <v>1036.1199999999999</v>
      </c>
      <c r="C404" s="20">
        <v>536.02</v>
      </c>
      <c r="D404" s="20">
        <v>726.06</v>
      </c>
      <c r="E404" s="20">
        <v>948.27</v>
      </c>
      <c r="F404" s="20">
        <v>1262.33</v>
      </c>
      <c r="G404" s="20">
        <v>1706.57</v>
      </c>
      <c r="H404" s="20"/>
      <c r="I404" s="20"/>
      <c r="J404" s="20"/>
    </row>
    <row r="405" spans="1:10">
      <c r="A405" s="13" t="s">
        <v>184</v>
      </c>
      <c r="B405" s="14">
        <v>16.100000000000001</v>
      </c>
      <c r="C405" s="14">
        <v>19.329999999999998</v>
      </c>
      <c r="D405" s="14">
        <v>18.93</v>
      </c>
      <c r="E405" s="14">
        <v>27.89</v>
      </c>
      <c r="F405" s="14">
        <v>44.5</v>
      </c>
      <c r="G405" s="14">
        <v>58.27</v>
      </c>
      <c r="H405" s="14"/>
      <c r="I405" s="14"/>
      <c r="J405" s="14"/>
    </row>
    <row r="406" spans="1:10">
      <c r="A406" s="13" t="s">
        <v>185</v>
      </c>
      <c r="B406" s="14">
        <v>1.55</v>
      </c>
      <c r="C406" s="14">
        <v>3.61</v>
      </c>
      <c r="D406" s="14">
        <v>2.61</v>
      </c>
      <c r="E406" s="14">
        <v>2.94</v>
      </c>
      <c r="F406" s="14">
        <v>3.52</v>
      </c>
      <c r="G406" s="14">
        <v>3.41</v>
      </c>
      <c r="H406" s="14"/>
      <c r="I406" s="14"/>
      <c r="J406" s="14"/>
    </row>
    <row r="407" spans="1:10">
      <c r="A407" s="16" t="s">
        <v>303</v>
      </c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>
      <c r="A408" s="13" t="s">
        <v>183</v>
      </c>
      <c r="B408" s="20">
        <v>703.61</v>
      </c>
      <c r="C408" s="20">
        <v>255.61</v>
      </c>
      <c r="D408" s="20">
        <v>431.37</v>
      </c>
      <c r="E408" s="20">
        <v>648.83000000000004</v>
      </c>
      <c r="F408" s="20">
        <v>744.5</v>
      </c>
      <c r="G408" s="20">
        <v>1436.73</v>
      </c>
      <c r="H408" s="20"/>
      <c r="I408" s="20"/>
      <c r="J408" s="20"/>
    </row>
    <row r="409" spans="1:10">
      <c r="A409" s="13" t="s">
        <v>184</v>
      </c>
      <c r="B409" s="14">
        <v>58.77</v>
      </c>
      <c r="C409" s="14">
        <v>17.18</v>
      </c>
      <c r="D409" s="14">
        <v>37.31</v>
      </c>
      <c r="E409" s="14">
        <v>89.77</v>
      </c>
      <c r="F409" s="14">
        <v>50.12</v>
      </c>
      <c r="G409" s="14">
        <v>275.86</v>
      </c>
      <c r="H409" s="14"/>
      <c r="I409" s="14"/>
      <c r="J409" s="14"/>
    </row>
    <row r="410" spans="1:10">
      <c r="A410" s="13" t="s">
        <v>185</v>
      </c>
      <c r="B410" s="14">
        <v>8.35</v>
      </c>
      <c r="C410" s="14">
        <v>6.72</v>
      </c>
      <c r="D410" s="14">
        <v>8.65</v>
      </c>
      <c r="E410" s="14">
        <v>13.84</v>
      </c>
      <c r="F410" s="14">
        <v>6.73</v>
      </c>
      <c r="G410" s="14">
        <v>19.2</v>
      </c>
      <c r="H410" s="14"/>
      <c r="I410" s="14"/>
      <c r="J410" s="14"/>
    </row>
    <row r="411" spans="1:10">
      <c r="A411" s="13"/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1:10">
      <c r="A412" s="16" t="s">
        <v>304</v>
      </c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>
      <c r="A413" s="13" t="s">
        <v>183</v>
      </c>
      <c r="B413" s="20">
        <v>479.4</v>
      </c>
      <c r="C413" s="20">
        <v>134.38</v>
      </c>
      <c r="D413" s="20">
        <v>337.69</v>
      </c>
      <c r="E413" s="20">
        <v>452.63</v>
      </c>
      <c r="F413" s="20">
        <v>622.59</v>
      </c>
      <c r="G413" s="20">
        <v>848.92</v>
      </c>
      <c r="H413" s="20"/>
      <c r="I413" s="20"/>
      <c r="J413" s="20"/>
    </row>
    <row r="414" spans="1:10">
      <c r="A414" s="13" t="s">
        <v>184</v>
      </c>
      <c r="B414" s="14">
        <v>36.89</v>
      </c>
      <c r="C414" s="14">
        <v>34.03</v>
      </c>
      <c r="D414" s="14">
        <v>53.89</v>
      </c>
      <c r="E414" s="14">
        <v>66.739999999999995</v>
      </c>
      <c r="F414" s="14">
        <v>92.32</v>
      </c>
      <c r="G414" s="14">
        <v>99.01</v>
      </c>
      <c r="H414" s="14"/>
      <c r="I414" s="14"/>
      <c r="J414" s="14"/>
    </row>
    <row r="415" spans="1:10">
      <c r="A415" s="13" t="s">
        <v>185</v>
      </c>
      <c r="B415" s="14">
        <v>7.69</v>
      </c>
      <c r="C415" s="14">
        <v>25.32</v>
      </c>
      <c r="D415" s="14">
        <v>15.96</v>
      </c>
      <c r="E415" s="14">
        <v>14.74</v>
      </c>
      <c r="F415" s="14">
        <v>14.83</v>
      </c>
      <c r="G415" s="14">
        <v>11.66</v>
      </c>
      <c r="H415" s="14"/>
      <c r="I415" s="14"/>
      <c r="J415" s="14"/>
    </row>
    <row r="416" spans="1:10">
      <c r="A416" s="11" t="s">
        <v>305</v>
      </c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>
      <c r="A417" s="13" t="s">
        <v>183</v>
      </c>
      <c r="B417" s="20">
        <v>615.77</v>
      </c>
      <c r="C417" s="20">
        <v>305.58</v>
      </c>
      <c r="D417" s="20">
        <v>401.76</v>
      </c>
      <c r="E417" s="20">
        <v>511.55</v>
      </c>
      <c r="F417" s="20">
        <v>701.81</v>
      </c>
      <c r="G417" s="20">
        <v>1157.31</v>
      </c>
      <c r="H417" s="20"/>
      <c r="I417" s="20"/>
      <c r="J417" s="20"/>
    </row>
    <row r="418" spans="1:10">
      <c r="A418" s="13" t="s">
        <v>184</v>
      </c>
      <c r="B418" s="14">
        <v>10.85</v>
      </c>
      <c r="C418" s="14">
        <v>12.77</v>
      </c>
      <c r="D418" s="14">
        <v>15.11</v>
      </c>
      <c r="E418" s="14">
        <v>14.86</v>
      </c>
      <c r="F418" s="14">
        <v>24.57</v>
      </c>
      <c r="G418" s="14">
        <v>32.85</v>
      </c>
      <c r="H418" s="14"/>
      <c r="I418" s="14"/>
      <c r="J418" s="14"/>
    </row>
    <row r="419" spans="1:10">
      <c r="A419" s="13" t="s">
        <v>185</v>
      </c>
      <c r="B419" s="14">
        <v>1.76</v>
      </c>
      <c r="C419" s="14">
        <v>4.18</v>
      </c>
      <c r="D419" s="14">
        <v>3.76</v>
      </c>
      <c r="E419" s="14">
        <v>2.91</v>
      </c>
      <c r="F419" s="14">
        <v>3.5</v>
      </c>
      <c r="G419" s="14">
        <v>2.84</v>
      </c>
      <c r="H419" s="14"/>
      <c r="I419" s="14"/>
      <c r="J419" s="14"/>
    </row>
    <row r="420" spans="1:10">
      <c r="A420" s="11" t="s">
        <v>306</v>
      </c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>
      <c r="A421" s="13" t="s">
        <v>183</v>
      </c>
      <c r="B421" s="20">
        <v>116.17</v>
      </c>
      <c r="C421" s="20">
        <v>54.8</v>
      </c>
      <c r="D421" s="20">
        <v>72.760000000000005</v>
      </c>
      <c r="E421" s="20">
        <v>100.79</v>
      </c>
      <c r="F421" s="20">
        <v>127.54</v>
      </c>
      <c r="G421" s="20">
        <v>224.76</v>
      </c>
      <c r="H421" s="20"/>
      <c r="I421" s="20"/>
      <c r="J421" s="20"/>
    </row>
    <row r="422" spans="1:10">
      <c r="A422" s="13" t="s">
        <v>184</v>
      </c>
      <c r="B422" s="14">
        <v>3.08</v>
      </c>
      <c r="C422" s="14">
        <v>2.62</v>
      </c>
      <c r="D422" s="14">
        <v>2.76</v>
      </c>
      <c r="E422" s="14">
        <v>5.03</v>
      </c>
      <c r="F422" s="14">
        <v>5.25</v>
      </c>
      <c r="G422" s="14">
        <v>6.58</v>
      </c>
      <c r="H422" s="14"/>
      <c r="I422" s="14"/>
      <c r="J422" s="14"/>
    </row>
    <row r="423" spans="1:10">
      <c r="A423" s="13" t="s">
        <v>185</v>
      </c>
      <c r="B423" s="14">
        <v>2.65</v>
      </c>
      <c r="C423" s="14">
        <v>4.78</v>
      </c>
      <c r="D423" s="14">
        <v>3.79</v>
      </c>
      <c r="E423" s="14">
        <v>4.99</v>
      </c>
      <c r="F423" s="14">
        <v>4.12</v>
      </c>
      <c r="G423" s="14">
        <v>2.93</v>
      </c>
      <c r="H423" s="14"/>
      <c r="I423" s="14"/>
      <c r="J423" s="14"/>
    </row>
    <row r="424" spans="1:10">
      <c r="A424" s="11" t="s">
        <v>307</v>
      </c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>
      <c r="A425" s="13" t="s">
        <v>183</v>
      </c>
      <c r="B425" s="20">
        <v>1045.6600000000001</v>
      </c>
      <c r="C425" s="20">
        <v>624.98</v>
      </c>
      <c r="D425" s="20">
        <v>361.23</v>
      </c>
      <c r="E425" s="20">
        <v>498.41</v>
      </c>
      <c r="F425" s="20">
        <v>842.97</v>
      </c>
      <c r="G425" s="20">
        <v>2898.51</v>
      </c>
      <c r="H425" s="20"/>
      <c r="I425" s="20"/>
      <c r="J425" s="20"/>
    </row>
    <row r="426" spans="1:10">
      <c r="A426" s="13" t="s">
        <v>184</v>
      </c>
      <c r="B426" s="14">
        <v>61.14</v>
      </c>
      <c r="C426" s="14">
        <v>107.06</v>
      </c>
      <c r="D426" s="14">
        <v>52.57</v>
      </c>
      <c r="E426" s="14">
        <v>48.47</v>
      </c>
      <c r="F426" s="14">
        <v>48.6</v>
      </c>
      <c r="G426" s="14">
        <v>232.62</v>
      </c>
      <c r="H426" s="14"/>
      <c r="I426" s="14"/>
      <c r="J426" s="14"/>
    </row>
    <row r="427" spans="1:10">
      <c r="A427" s="13" t="s">
        <v>185</v>
      </c>
      <c r="B427" s="14">
        <v>5.85</v>
      </c>
      <c r="C427" s="14">
        <v>17.13</v>
      </c>
      <c r="D427" s="14">
        <v>14.55</v>
      </c>
      <c r="E427" s="14">
        <v>9.7200000000000006</v>
      </c>
      <c r="F427" s="14">
        <v>5.77</v>
      </c>
      <c r="G427" s="14">
        <v>8.0299999999999994</v>
      </c>
      <c r="H427" s="14"/>
      <c r="I427" s="14"/>
      <c r="J427" s="14"/>
    </row>
    <row r="428" spans="1:10">
      <c r="A428" s="11" t="s">
        <v>308</v>
      </c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>
      <c r="A429" s="13" t="s">
        <v>183</v>
      </c>
      <c r="B429" s="20">
        <v>316.67</v>
      </c>
      <c r="C429" s="20">
        <v>267.57</v>
      </c>
      <c r="D429" s="20">
        <v>311.02</v>
      </c>
      <c r="E429" s="20">
        <v>353.95</v>
      </c>
      <c r="F429" s="20">
        <v>382.45</v>
      </c>
      <c r="G429" s="20">
        <v>268.31</v>
      </c>
      <c r="H429" s="20"/>
      <c r="I429" s="20"/>
      <c r="J429" s="20"/>
    </row>
    <row r="430" spans="1:10">
      <c r="A430" s="13" t="s">
        <v>184</v>
      </c>
      <c r="B430" s="14">
        <v>10.56</v>
      </c>
      <c r="C430" s="14">
        <v>19.190000000000001</v>
      </c>
      <c r="D430" s="14">
        <v>15.88</v>
      </c>
      <c r="E430" s="14">
        <v>21.74</v>
      </c>
      <c r="F430" s="14">
        <v>19.93</v>
      </c>
      <c r="G430" s="14">
        <v>16.95</v>
      </c>
      <c r="H430" s="14"/>
      <c r="I430" s="14"/>
      <c r="J430" s="14"/>
    </row>
    <row r="431" spans="1:10">
      <c r="A431" s="13" t="s">
        <v>185</v>
      </c>
      <c r="B431" s="14">
        <v>3.33</v>
      </c>
      <c r="C431" s="14">
        <v>7.17</v>
      </c>
      <c r="D431" s="14">
        <v>5.1100000000000003</v>
      </c>
      <c r="E431" s="14">
        <v>6.14</v>
      </c>
      <c r="F431" s="14">
        <v>5.21</v>
      </c>
      <c r="G431" s="14">
        <v>6.32</v>
      </c>
      <c r="H431" s="14"/>
      <c r="I431" s="14"/>
      <c r="J431" s="14"/>
    </row>
    <row r="432" spans="1:10">
      <c r="A432" s="11" t="s">
        <v>309</v>
      </c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>
      <c r="A433" s="13" t="s">
        <v>183</v>
      </c>
      <c r="B433" s="20">
        <v>839.59</v>
      </c>
      <c r="C433" s="20">
        <v>297.02999999999997</v>
      </c>
      <c r="D433" s="20">
        <v>511.9</v>
      </c>
      <c r="E433" s="20">
        <v>758.46</v>
      </c>
      <c r="F433" s="20">
        <v>954.08</v>
      </c>
      <c r="G433" s="20">
        <v>1674.91</v>
      </c>
      <c r="H433" s="20"/>
      <c r="I433" s="20"/>
      <c r="J433" s="20"/>
    </row>
    <row r="434" spans="1:10">
      <c r="A434" s="13" t="s">
        <v>184</v>
      </c>
      <c r="B434" s="14">
        <v>37.57</v>
      </c>
      <c r="C434" s="14">
        <v>36.090000000000003</v>
      </c>
      <c r="D434" s="14">
        <v>48.59</v>
      </c>
      <c r="E434" s="14">
        <v>54.51</v>
      </c>
      <c r="F434" s="14">
        <v>62.71</v>
      </c>
      <c r="G434" s="14">
        <v>113.74</v>
      </c>
      <c r="H434" s="14"/>
      <c r="I434" s="14"/>
      <c r="J434" s="14"/>
    </row>
    <row r="435" spans="1:10">
      <c r="A435" s="13" t="s">
        <v>185</v>
      </c>
      <c r="B435" s="14">
        <v>4.4800000000000004</v>
      </c>
      <c r="C435" s="14">
        <v>12.15</v>
      </c>
      <c r="D435" s="14">
        <v>9.49</v>
      </c>
      <c r="E435" s="14">
        <v>7.19</v>
      </c>
      <c r="F435" s="14">
        <v>6.57</v>
      </c>
      <c r="G435" s="14">
        <v>6.79</v>
      </c>
      <c r="H435" s="14"/>
      <c r="I435" s="14"/>
      <c r="J435" s="14"/>
    </row>
    <row r="436" spans="1:10">
      <c r="A436" s="11" t="s">
        <v>310</v>
      </c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>
      <c r="A437" s="13" t="s">
        <v>183</v>
      </c>
      <c r="B437" s="20">
        <v>1736.53</v>
      </c>
      <c r="C437" s="20">
        <v>567.36</v>
      </c>
      <c r="D437" s="20">
        <v>915.04</v>
      </c>
      <c r="E437" s="20">
        <v>1314.9</v>
      </c>
      <c r="F437" s="20">
        <v>2042.34</v>
      </c>
      <c r="G437" s="20">
        <v>3839.35</v>
      </c>
      <c r="H437" s="20"/>
      <c r="I437" s="20"/>
      <c r="J437" s="20"/>
    </row>
    <row r="438" spans="1:10">
      <c r="A438" s="13" t="s">
        <v>184</v>
      </c>
      <c r="B438" s="14">
        <v>96.76</v>
      </c>
      <c r="C438" s="14">
        <v>39.49</v>
      </c>
      <c r="D438" s="14">
        <v>52.93</v>
      </c>
      <c r="E438" s="14">
        <v>84.49</v>
      </c>
      <c r="F438" s="14">
        <v>135.35</v>
      </c>
      <c r="G438" s="14">
        <v>305.77999999999997</v>
      </c>
      <c r="H438" s="14"/>
      <c r="I438" s="14"/>
      <c r="J438" s="14"/>
    </row>
    <row r="439" spans="1:10">
      <c r="A439" s="13" t="s">
        <v>185</v>
      </c>
      <c r="B439" s="14">
        <v>5.57</v>
      </c>
      <c r="C439" s="14">
        <v>6.96</v>
      </c>
      <c r="D439" s="14">
        <v>5.78</v>
      </c>
      <c r="E439" s="14">
        <v>6.43</v>
      </c>
      <c r="F439" s="14">
        <v>6.63</v>
      </c>
      <c r="G439" s="14">
        <v>7.96</v>
      </c>
      <c r="H439" s="14"/>
      <c r="I439" s="14"/>
      <c r="J439" s="14"/>
    </row>
    <row r="440" spans="1:10">
      <c r="A440" s="11" t="s">
        <v>311</v>
      </c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>
      <c r="A441" s="13" t="s">
        <v>183</v>
      </c>
      <c r="B441" s="20">
        <v>5605.05</v>
      </c>
      <c r="C441" s="20">
        <v>531.96</v>
      </c>
      <c r="D441" s="20">
        <v>1777.9</v>
      </c>
      <c r="E441" s="20">
        <v>3748</v>
      </c>
      <c r="F441" s="20">
        <v>6825.02</v>
      </c>
      <c r="G441" s="20">
        <v>15125.93</v>
      </c>
      <c r="H441" s="20"/>
      <c r="I441" s="20"/>
      <c r="J441" s="20"/>
    </row>
    <row r="442" spans="1:10">
      <c r="A442" s="13" t="s">
        <v>184</v>
      </c>
      <c r="B442" s="14">
        <v>104.13</v>
      </c>
      <c r="C442" s="14">
        <v>37.840000000000003</v>
      </c>
      <c r="D442" s="14">
        <v>59.06</v>
      </c>
      <c r="E442" s="14">
        <v>50.65</v>
      </c>
      <c r="F442" s="14">
        <v>104.43</v>
      </c>
      <c r="G442" s="14">
        <v>320.74</v>
      </c>
      <c r="H442" s="14"/>
      <c r="I442" s="14"/>
      <c r="J442" s="14"/>
    </row>
    <row r="443" spans="1:10">
      <c r="A443" s="13" t="s">
        <v>185</v>
      </c>
      <c r="B443" s="14">
        <v>1.86</v>
      </c>
      <c r="C443" s="14">
        <v>7.11</v>
      </c>
      <c r="D443" s="14">
        <v>3.32</v>
      </c>
      <c r="E443" s="14">
        <v>1.35</v>
      </c>
      <c r="F443" s="14">
        <v>1.53</v>
      </c>
      <c r="G443" s="14">
        <v>2.12</v>
      </c>
      <c r="H443" s="14"/>
      <c r="I443" s="14"/>
      <c r="J443" s="14"/>
    </row>
    <row r="444" spans="1:10">
      <c r="A444" s="16" t="s">
        <v>312</v>
      </c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>
      <c r="A445" s="13" t="s">
        <v>183</v>
      </c>
      <c r="B445" s="20">
        <v>316.83</v>
      </c>
      <c r="C445" s="20">
        <v>83.4</v>
      </c>
      <c r="D445" s="20">
        <v>146.26</v>
      </c>
      <c r="E445" s="20">
        <v>236.37</v>
      </c>
      <c r="F445" s="20">
        <v>349.87</v>
      </c>
      <c r="G445" s="20">
        <v>767.49</v>
      </c>
      <c r="H445" s="20"/>
      <c r="I445" s="20"/>
      <c r="J445" s="20"/>
    </row>
    <row r="446" spans="1:10">
      <c r="A446" s="13" t="s">
        <v>184</v>
      </c>
      <c r="B446" s="14">
        <v>15.06</v>
      </c>
      <c r="C446" s="14">
        <v>9.09</v>
      </c>
      <c r="D446" s="14">
        <v>8.2200000000000006</v>
      </c>
      <c r="E446" s="14">
        <v>18.010000000000002</v>
      </c>
      <c r="F446" s="14">
        <v>18.28</v>
      </c>
      <c r="G446" s="14">
        <v>53.52</v>
      </c>
      <c r="H446" s="14"/>
      <c r="I446" s="14"/>
      <c r="J446" s="14"/>
    </row>
    <row r="447" spans="1:10">
      <c r="A447" s="13" t="s">
        <v>185</v>
      </c>
      <c r="B447" s="14">
        <v>4.75</v>
      </c>
      <c r="C447" s="14">
        <v>10.9</v>
      </c>
      <c r="D447" s="14">
        <v>5.62</v>
      </c>
      <c r="E447" s="14">
        <v>7.62</v>
      </c>
      <c r="F447" s="14">
        <v>5.23</v>
      </c>
      <c r="G447" s="14">
        <v>6.97</v>
      </c>
      <c r="H447" s="14"/>
      <c r="I447" s="14"/>
      <c r="J447" s="14"/>
    </row>
    <row r="448" spans="1:10">
      <c r="A448" s="16" t="s">
        <v>313</v>
      </c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>
      <c r="A449" s="13" t="s">
        <v>183</v>
      </c>
      <c r="B449" s="20">
        <v>5288.21</v>
      </c>
      <c r="C449" s="20">
        <v>448.56</v>
      </c>
      <c r="D449" s="20">
        <v>1631.64</v>
      </c>
      <c r="E449" s="20">
        <v>3511.63</v>
      </c>
      <c r="F449" s="20">
        <v>6475.15</v>
      </c>
      <c r="G449" s="20">
        <v>14358.43</v>
      </c>
      <c r="H449" s="20"/>
      <c r="I449" s="20"/>
      <c r="J449" s="20"/>
    </row>
    <row r="450" spans="1:10">
      <c r="A450" s="13" t="s">
        <v>184</v>
      </c>
      <c r="B450" s="14">
        <v>97.56</v>
      </c>
      <c r="C450" s="14">
        <v>38.119999999999997</v>
      </c>
      <c r="D450" s="14">
        <v>55.37</v>
      </c>
      <c r="E450" s="14">
        <v>47.51</v>
      </c>
      <c r="F450" s="14">
        <v>93.68</v>
      </c>
      <c r="G450" s="14">
        <v>299.35000000000002</v>
      </c>
      <c r="H450" s="14"/>
      <c r="I450" s="14"/>
      <c r="J450" s="14"/>
    </row>
    <row r="451" spans="1:10">
      <c r="A451" s="13" t="s">
        <v>185</v>
      </c>
      <c r="B451" s="14">
        <v>1.84</v>
      </c>
      <c r="C451" s="14">
        <v>8.5</v>
      </c>
      <c r="D451" s="14">
        <v>3.39</v>
      </c>
      <c r="E451" s="14">
        <v>1.35</v>
      </c>
      <c r="F451" s="14">
        <v>1.45</v>
      </c>
      <c r="G451" s="14">
        <v>2.08</v>
      </c>
      <c r="H451" s="14"/>
      <c r="I451" s="14"/>
      <c r="J451" s="14"/>
    </row>
    <row r="452" spans="1:10">
      <c r="A452" s="19" t="s">
        <v>314</v>
      </c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>
      <c r="A453" s="6" t="s">
        <v>315</v>
      </c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>
      <c r="A454" s="6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>
      <c r="A455" s="11" t="s">
        <v>316</v>
      </c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>
      <c r="A456" s="13" t="s">
        <v>183</v>
      </c>
      <c r="B456" s="20">
        <v>63562.51</v>
      </c>
      <c r="C456" s="20">
        <v>10263.41</v>
      </c>
      <c r="D456" s="20">
        <v>27442.43</v>
      </c>
      <c r="E456" s="20">
        <v>47196.38</v>
      </c>
      <c r="F456" s="20">
        <v>74090.48</v>
      </c>
      <c r="G456" s="20">
        <v>158651.95000000001</v>
      </c>
      <c r="H456" s="20"/>
      <c r="I456" s="20"/>
      <c r="J456" s="20"/>
    </row>
    <row r="457" spans="1:10">
      <c r="A457" s="13" t="s">
        <v>184</v>
      </c>
      <c r="B457" s="14">
        <v>795.57</v>
      </c>
      <c r="C457" s="14">
        <v>245.09</v>
      </c>
      <c r="D457" s="14">
        <v>215.22</v>
      </c>
      <c r="E457" s="14">
        <v>311.11</v>
      </c>
      <c r="F457" s="14">
        <v>305.35000000000002</v>
      </c>
      <c r="G457" s="14">
        <v>1997.2</v>
      </c>
      <c r="H457" s="14"/>
      <c r="I457" s="14"/>
      <c r="J457" s="14"/>
    </row>
    <row r="458" spans="1:10">
      <c r="A458" s="13" t="s">
        <v>185</v>
      </c>
      <c r="B458" s="14">
        <v>1.25</v>
      </c>
      <c r="C458" s="14">
        <v>2.39</v>
      </c>
      <c r="D458" s="14">
        <v>0.78</v>
      </c>
      <c r="E458" s="14">
        <v>0.66</v>
      </c>
      <c r="F458" s="14">
        <v>0.41</v>
      </c>
      <c r="G458" s="14">
        <v>1.26</v>
      </c>
      <c r="H458" s="14"/>
      <c r="I458" s="14"/>
      <c r="J458" s="14"/>
    </row>
    <row r="459" spans="1:10">
      <c r="A459" s="16" t="s">
        <v>317</v>
      </c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>
      <c r="A460" s="13" t="s">
        <v>183</v>
      </c>
      <c r="B460" s="20">
        <v>51007.41</v>
      </c>
      <c r="C460" s="20">
        <v>4350.84</v>
      </c>
      <c r="D460" s="20">
        <v>17114.95</v>
      </c>
      <c r="E460" s="20">
        <v>36229.79</v>
      </c>
      <c r="F460" s="20">
        <v>62311.12</v>
      </c>
      <c r="G460" s="20">
        <v>134881.79</v>
      </c>
      <c r="H460" s="20"/>
      <c r="I460" s="20"/>
      <c r="J460" s="20"/>
    </row>
    <row r="461" spans="1:10">
      <c r="A461" s="13" t="s">
        <v>184</v>
      </c>
      <c r="B461" s="14">
        <v>666.84</v>
      </c>
      <c r="C461" s="14">
        <v>201.45</v>
      </c>
      <c r="D461" s="14">
        <v>277.02</v>
      </c>
      <c r="E461" s="14">
        <v>419.29</v>
      </c>
      <c r="F461" s="14">
        <v>463.81</v>
      </c>
      <c r="G461" s="14">
        <v>1931.5</v>
      </c>
      <c r="H461" s="14"/>
      <c r="I461" s="14"/>
      <c r="J461" s="14"/>
    </row>
    <row r="462" spans="1:10">
      <c r="A462" s="13" t="s">
        <v>185</v>
      </c>
      <c r="B462" s="14">
        <v>1.31</v>
      </c>
      <c r="C462" s="14">
        <v>4.63</v>
      </c>
      <c r="D462" s="14">
        <v>1.62</v>
      </c>
      <c r="E462" s="14">
        <v>1.1599999999999999</v>
      </c>
      <c r="F462" s="14">
        <v>0.74</v>
      </c>
      <c r="G462" s="14">
        <v>1.43</v>
      </c>
      <c r="H462" s="14"/>
      <c r="I462" s="14"/>
      <c r="J462" s="14"/>
    </row>
    <row r="463" spans="1:10">
      <c r="A463" s="16" t="s">
        <v>318</v>
      </c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>
      <c r="A464" s="13" t="s">
        <v>183</v>
      </c>
      <c r="B464" s="20">
        <v>3219.15</v>
      </c>
      <c r="C464" s="20">
        <v>-1012.88</v>
      </c>
      <c r="D464" s="20">
        <v>550.45000000000005</v>
      </c>
      <c r="E464" s="20">
        <v>1624.63</v>
      </c>
      <c r="F464" s="20">
        <v>2928.09</v>
      </c>
      <c r="G464" s="20">
        <v>11991.43</v>
      </c>
      <c r="H464" s="20"/>
      <c r="I464" s="20"/>
      <c r="J464" s="20"/>
    </row>
    <row r="465" spans="1:10">
      <c r="A465" s="13" t="s">
        <v>184</v>
      </c>
      <c r="B465" s="14">
        <v>194.62</v>
      </c>
      <c r="C465" s="14">
        <v>303.20999999999998</v>
      </c>
      <c r="D465" s="14">
        <v>91.03</v>
      </c>
      <c r="E465" s="14">
        <v>184.59</v>
      </c>
      <c r="F465" s="14">
        <v>277.08999999999997</v>
      </c>
      <c r="G465" s="14">
        <v>848.99</v>
      </c>
      <c r="H465" s="14"/>
      <c r="I465" s="14"/>
      <c r="J465" s="14"/>
    </row>
    <row r="466" spans="1:10">
      <c r="A466" s="13" t="s">
        <v>185</v>
      </c>
      <c r="B466" s="14">
        <v>6.05</v>
      </c>
      <c r="C466" s="14">
        <v>-29.94</v>
      </c>
      <c r="D466" s="14">
        <v>16.54</v>
      </c>
      <c r="E466" s="14">
        <v>11.36</v>
      </c>
      <c r="F466" s="14">
        <v>9.4600000000000009</v>
      </c>
      <c r="G466" s="14">
        <v>7.08</v>
      </c>
      <c r="H466" s="14"/>
      <c r="I466" s="14"/>
      <c r="J466" s="14"/>
    </row>
    <row r="467" spans="1:10">
      <c r="A467" s="13"/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1:10">
      <c r="A468" s="16" t="s">
        <v>319</v>
      </c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>
      <c r="A469" s="13" t="s">
        <v>183</v>
      </c>
      <c r="B469" s="20">
        <v>6576.95</v>
      </c>
      <c r="C469" s="20">
        <v>5034.01</v>
      </c>
      <c r="D469" s="20">
        <v>8026.38</v>
      </c>
      <c r="E469" s="20">
        <v>7386.81</v>
      </c>
      <c r="F469" s="20">
        <v>6468.3</v>
      </c>
      <c r="G469" s="20">
        <v>5967.86</v>
      </c>
      <c r="H469" s="20"/>
      <c r="I469" s="20"/>
      <c r="J469" s="20"/>
    </row>
    <row r="470" spans="1:10">
      <c r="A470" s="13" t="s">
        <v>184</v>
      </c>
      <c r="B470" s="14">
        <v>124.17</v>
      </c>
      <c r="C470" s="14">
        <v>196.73</v>
      </c>
      <c r="D470" s="14">
        <v>209.43</v>
      </c>
      <c r="E470" s="14">
        <v>302.83999999999997</v>
      </c>
      <c r="F470" s="14">
        <v>295.95</v>
      </c>
      <c r="G470" s="14">
        <v>390.31</v>
      </c>
      <c r="H470" s="14"/>
      <c r="I470" s="14"/>
      <c r="J470" s="14"/>
    </row>
    <row r="471" spans="1:10">
      <c r="A471" s="13" t="s">
        <v>185</v>
      </c>
      <c r="B471" s="14">
        <v>1.89</v>
      </c>
      <c r="C471" s="14">
        <v>3.91</v>
      </c>
      <c r="D471" s="14">
        <v>2.61</v>
      </c>
      <c r="E471" s="14">
        <v>4.0999999999999996</v>
      </c>
      <c r="F471" s="14">
        <v>4.58</v>
      </c>
      <c r="G471" s="14">
        <v>6.54</v>
      </c>
      <c r="H471" s="14"/>
      <c r="I471" s="14"/>
      <c r="J471" s="14"/>
    </row>
    <row r="472" spans="1:10">
      <c r="A472" s="13"/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1:10">
      <c r="A473" s="16" t="s">
        <v>320</v>
      </c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>
      <c r="A474" s="13" t="s">
        <v>183</v>
      </c>
      <c r="B474" s="20">
        <v>1509.14</v>
      </c>
      <c r="C474" s="20">
        <v>192.47</v>
      </c>
      <c r="D474" s="20">
        <v>528.13</v>
      </c>
      <c r="E474" s="20">
        <v>889.16</v>
      </c>
      <c r="F474" s="20">
        <v>1401.02</v>
      </c>
      <c r="G474" s="20">
        <v>4530.2700000000004</v>
      </c>
      <c r="H474" s="20"/>
      <c r="I474" s="20"/>
      <c r="J474" s="20"/>
    </row>
    <row r="475" spans="1:10">
      <c r="A475" s="13" t="s">
        <v>184</v>
      </c>
      <c r="B475" s="14">
        <v>105.24</v>
      </c>
      <c r="C475" s="14">
        <v>26.28</v>
      </c>
      <c r="D475" s="14">
        <v>59.07</v>
      </c>
      <c r="E475" s="14">
        <v>109.27</v>
      </c>
      <c r="F475" s="14">
        <v>136.28</v>
      </c>
      <c r="G475" s="14">
        <v>437.73</v>
      </c>
      <c r="H475" s="14"/>
      <c r="I475" s="14"/>
      <c r="J475" s="14"/>
    </row>
    <row r="476" spans="1:10">
      <c r="A476" s="13" t="s">
        <v>185</v>
      </c>
      <c r="B476" s="14">
        <v>6.97</v>
      </c>
      <c r="C476" s="14">
        <v>13.65</v>
      </c>
      <c r="D476" s="14">
        <v>11.18</v>
      </c>
      <c r="E476" s="14">
        <v>12.29</v>
      </c>
      <c r="F476" s="14">
        <v>9.73</v>
      </c>
      <c r="G476" s="14">
        <v>9.66</v>
      </c>
      <c r="H476" s="14"/>
      <c r="I476" s="14"/>
      <c r="J476" s="14"/>
    </row>
    <row r="477" spans="1:10">
      <c r="A477" s="13"/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1:10">
      <c r="A478" s="16" t="s">
        <v>321</v>
      </c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>
      <c r="A479" s="13" t="s">
        <v>183</v>
      </c>
      <c r="B479" s="20">
        <v>225.21</v>
      </c>
      <c r="C479" s="20">
        <v>125.3</v>
      </c>
      <c r="D479" s="20">
        <v>196.25</v>
      </c>
      <c r="E479" s="20">
        <v>273.25</v>
      </c>
      <c r="F479" s="20">
        <v>242.18</v>
      </c>
      <c r="G479" s="20">
        <v>288.82</v>
      </c>
      <c r="H479" s="20"/>
      <c r="I479" s="20"/>
      <c r="J479" s="20"/>
    </row>
    <row r="480" spans="1:10">
      <c r="A480" s="13" t="s">
        <v>184</v>
      </c>
      <c r="B480" s="14">
        <v>34.33</v>
      </c>
      <c r="C480" s="14">
        <v>18.72</v>
      </c>
      <c r="D480" s="14">
        <v>40</v>
      </c>
      <c r="E480" s="14">
        <v>37.26</v>
      </c>
      <c r="F480" s="14">
        <v>28.08</v>
      </c>
      <c r="G480" s="14">
        <v>143.08000000000001</v>
      </c>
      <c r="H480" s="14"/>
      <c r="I480" s="14"/>
      <c r="J480" s="14"/>
    </row>
    <row r="481" spans="1:10">
      <c r="A481" s="13" t="s">
        <v>185</v>
      </c>
      <c r="B481" s="14">
        <v>15.24</v>
      </c>
      <c r="C481" s="14">
        <v>14.94</v>
      </c>
      <c r="D481" s="14">
        <v>20.38</v>
      </c>
      <c r="E481" s="14">
        <v>13.64</v>
      </c>
      <c r="F481" s="14">
        <v>11.6</v>
      </c>
      <c r="G481" s="14">
        <v>49.54</v>
      </c>
      <c r="H481" s="14"/>
      <c r="I481" s="14"/>
      <c r="J481" s="14"/>
    </row>
    <row r="482" spans="1:10">
      <c r="A482" s="13"/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1:10">
      <c r="A483" s="16" t="s">
        <v>322</v>
      </c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>
      <c r="A484" s="13" t="s">
        <v>183</v>
      </c>
      <c r="B484" s="20">
        <v>370.95</v>
      </c>
      <c r="C484" s="20">
        <v>900.61</v>
      </c>
      <c r="D484" s="20">
        <v>488.51</v>
      </c>
      <c r="E484" s="20">
        <v>252.56</v>
      </c>
      <c r="F484" s="20">
        <v>146.13</v>
      </c>
      <c r="G484" s="20">
        <v>68.11</v>
      </c>
      <c r="H484" s="20"/>
      <c r="I484" s="20"/>
      <c r="J484" s="20"/>
    </row>
    <row r="485" spans="1:10">
      <c r="A485" s="13" t="s">
        <v>184</v>
      </c>
      <c r="B485" s="14">
        <v>22.05</v>
      </c>
      <c r="C485" s="14">
        <v>52.93</v>
      </c>
      <c r="D485" s="14">
        <v>45.83</v>
      </c>
      <c r="E485" s="14">
        <v>35.06</v>
      </c>
      <c r="F485" s="14">
        <v>26.15</v>
      </c>
      <c r="G485" s="14">
        <v>14.82</v>
      </c>
      <c r="H485" s="14"/>
      <c r="I485" s="14"/>
      <c r="J485" s="14"/>
    </row>
    <row r="486" spans="1:10">
      <c r="A486" s="13" t="s">
        <v>185</v>
      </c>
      <c r="B486" s="14">
        <v>5.94</v>
      </c>
      <c r="C486" s="14">
        <v>5.88</v>
      </c>
      <c r="D486" s="14">
        <v>9.3800000000000008</v>
      </c>
      <c r="E486" s="14">
        <v>13.88</v>
      </c>
      <c r="F486" s="14">
        <v>17.899999999999999</v>
      </c>
      <c r="G486" s="14">
        <v>21.76</v>
      </c>
      <c r="H486" s="14"/>
      <c r="I486" s="14"/>
      <c r="J486" s="14"/>
    </row>
    <row r="487" spans="1:10">
      <c r="A487" s="16" t="s">
        <v>323</v>
      </c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>
      <c r="A488" s="13" t="s">
        <v>183</v>
      </c>
      <c r="B488" s="20">
        <v>446</v>
      </c>
      <c r="C488" s="20">
        <v>345.8</v>
      </c>
      <c r="D488" s="20">
        <v>360.93</v>
      </c>
      <c r="E488" s="20">
        <v>395.38</v>
      </c>
      <c r="F488" s="20">
        <v>421.99</v>
      </c>
      <c r="G488" s="20">
        <v>705.53</v>
      </c>
      <c r="H488" s="20"/>
      <c r="I488" s="20"/>
      <c r="J488" s="20"/>
    </row>
    <row r="489" spans="1:10">
      <c r="A489" s="13" t="s">
        <v>184</v>
      </c>
      <c r="B489" s="14">
        <v>43.13</v>
      </c>
      <c r="C489" s="14">
        <v>54.55</v>
      </c>
      <c r="D489" s="14">
        <v>41.41</v>
      </c>
      <c r="E489" s="14">
        <v>53.68</v>
      </c>
      <c r="F489" s="14">
        <v>70.400000000000006</v>
      </c>
      <c r="G489" s="14">
        <v>172.09</v>
      </c>
      <c r="H489" s="14"/>
      <c r="I489" s="14"/>
      <c r="J489" s="14"/>
    </row>
    <row r="490" spans="1:10">
      <c r="A490" s="13" t="s">
        <v>185</v>
      </c>
      <c r="B490" s="14">
        <v>9.67</v>
      </c>
      <c r="C490" s="14">
        <v>15.78</v>
      </c>
      <c r="D490" s="14">
        <v>11.47</v>
      </c>
      <c r="E490" s="14">
        <v>13.58</v>
      </c>
      <c r="F490" s="14">
        <v>16.68</v>
      </c>
      <c r="G490" s="14">
        <v>24.39</v>
      </c>
      <c r="H490" s="14"/>
      <c r="I490" s="14"/>
      <c r="J490" s="14"/>
    </row>
    <row r="491" spans="1:10">
      <c r="A491" s="16" t="s">
        <v>324</v>
      </c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>
      <c r="A492" s="13" t="s">
        <v>183</v>
      </c>
      <c r="B492" s="20">
        <v>207.7</v>
      </c>
      <c r="C492" s="20">
        <v>327.25</v>
      </c>
      <c r="D492" s="20">
        <v>176.82</v>
      </c>
      <c r="E492" s="20">
        <v>144.81</v>
      </c>
      <c r="F492" s="20">
        <v>171.65</v>
      </c>
      <c r="G492" s="20">
        <v>218.15</v>
      </c>
      <c r="H492" s="20"/>
      <c r="I492" s="20"/>
      <c r="J492" s="20"/>
    </row>
    <row r="493" spans="1:10">
      <c r="A493" s="13" t="s">
        <v>184</v>
      </c>
      <c r="B493" s="14">
        <v>13.28</v>
      </c>
      <c r="C493" s="14">
        <v>27.03</v>
      </c>
      <c r="D493" s="14">
        <v>22.15</v>
      </c>
      <c r="E493" s="14">
        <v>23.03</v>
      </c>
      <c r="F493" s="14">
        <v>30.15</v>
      </c>
      <c r="G493" s="14">
        <v>43.51</v>
      </c>
      <c r="H493" s="14"/>
      <c r="I493" s="14"/>
      <c r="J493" s="14"/>
    </row>
    <row r="494" spans="1:10">
      <c r="A494" s="13" t="s">
        <v>185</v>
      </c>
      <c r="B494" s="14">
        <v>6.4</v>
      </c>
      <c r="C494" s="14">
        <v>8.26</v>
      </c>
      <c r="D494" s="14">
        <v>12.52</v>
      </c>
      <c r="E494" s="14">
        <v>15.9</v>
      </c>
      <c r="F494" s="14">
        <v>17.559999999999999</v>
      </c>
      <c r="G494" s="14">
        <v>19.95</v>
      </c>
      <c r="H494" s="14"/>
      <c r="I494" s="14"/>
      <c r="J494" s="14"/>
    </row>
    <row r="495" spans="1:10">
      <c r="A495" s="11" t="s">
        <v>325</v>
      </c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>
      <c r="A496" s="13" t="s">
        <v>183</v>
      </c>
      <c r="B496" s="20">
        <v>1788.99</v>
      </c>
      <c r="C496" s="20">
        <v>-344.84</v>
      </c>
      <c r="D496" s="20">
        <v>-400.8</v>
      </c>
      <c r="E496" s="20">
        <v>260.08</v>
      </c>
      <c r="F496" s="20">
        <v>1462.36</v>
      </c>
      <c r="G496" s="20">
        <v>7959.6</v>
      </c>
      <c r="H496" s="20"/>
      <c r="I496" s="20"/>
      <c r="J496" s="20"/>
    </row>
    <row r="497" spans="1:10">
      <c r="A497" s="13" t="s">
        <v>184</v>
      </c>
      <c r="B497" s="14">
        <v>152.02000000000001</v>
      </c>
      <c r="C497" s="14">
        <v>51.67</v>
      </c>
      <c r="D497" s="14">
        <v>56.68</v>
      </c>
      <c r="E497" s="14">
        <v>122.98</v>
      </c>
      <c r="F497" s="14">
        <v>151.47999999999999</v>
      </c>
      <c r="G497" s="14">
        <v>552.26</v>
      </c>
      <c r="H497" s="14"/>
      <c r="I497" s="14"/>
      <c r="J497" s="14"/>
    </row>
    <row r="498" spans="1:10">
      <c r="A498" s="13" t="s">
        <v>185</v>
      </c>
      <c r="B498" s="14">
        <v>8.5</v>
      </c>
      <c r="C498" s="14">
        <v>-14.98</v>
      </c>
      <c r="D498" s="14">
        <v>-14.14</v>
      </c>
      <c r="E498" s="14">
        <v>47.29</v>
      </c>
      <c r="F498" s="14">
        <v>10.36</v>
      </c>
      <c r="G498" s="14">
        <v>6.94</v>
      </c>
      <c r="H498" s="14"/>
      <c r="I498" s="14"/>
      <c r="J498" s="14"/>
    </row>
    <row r="499" spans="1:10">
      <c r="A499" s="16" t="s">
        <v>326</v>
      </c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>
      <c r="A500" s="13" t="s">
        <v>183</v>
      </c>
      <c r="B500" s="20">
        <v>1817.03</v>
      </c>
      <c r="C500" s="20">
        <v>-92.16</v>
      </c>
      <c r="D500" s="20">
        <v>35.35</v>
      </c>
      <c r="E500" s="20">
        <v>687.82</v>
      </c>
      <c r="F500" s="20">
        <v>1763.3</v>
      </c>
      <c r="G500" s="20">
        <v>6683.64</v>
      </c>
      <c r="H500" s="20"/>
      <c r="I500" s="20"/>
      <c r="J500" s="20"/>
    </row>
    <row r="501" spans="1:10">
      <c r="A501" s="13" t="s">
        <v>184</v>
      </c>
      <c r="B501" s="14">
        <v>108.18</v>
      </c>
      <c r="C501" s="14">
        <v>36.450000000000003</v>
      </c>
      <c r="D501" s="14">
        <v>38.35</v>
      </c>
      <c r="E501" s="14">
        <v>92.01</v>
      </c>
      <c r="F501" s="14">
        <v>113.49</v>
      </c>
      <c r="G501" s="14">
        <v>406.87</v>
      </c>
      <c r="H501" s="14"/>
      <c r="I501" s="14"/>
      <c r="J501" s="14"/>
    </row>
    <row r="502" spans="1:10">
      <c r="A502" s="13" t="s">
        <v>185</v>
      </c>
      <c r="B502" s="14">
        <v>5.95</v>
      </c>
      <c r="C502" s="14">
        <v>-39.549999999999997</v>
      </c>
      <c r="D502" s="14">
        <v>108.47</v>
      </c>
      <c r="E502" s="14">
        <v>13.38</v>
      </c>
      <c r="F502" s="14">
        <v>6.44</v>
      </c>
      <c r="G502" s="14">
        <v>6.09</v>
      </c>
      <c r="H502" s="14"/>
      <c r="I502" s="14"/>
      <c r="J502" s="14"/>
    </row>
    <row r="503" spans="1:10">
      <c r="A503" s="16" t="s">
        <v>388</v>
      </c>
      <c r="B503" s="12"/>
      <c r="C503" s="12"/>
      <c r="D503" s="12"/>
      <c r="E503" s="12"/>
      <c r="F503" s="12"/>
      <c r="G503" s="12"/>
      <c r="H503" s="14"/>
      <c r="I503" s="14"/>
      <c r="J503" s="14"/>
    </row>
    <row r="504" spans="1:10">
      <c r="A504" s="13" t="s">
        <v>183</v>
      </c>
      <c r="B504" s="20">
        <v>-783.67</v>
      </c>
      <c r="C504" s="20">
        <v>-337.64</v>
      </c>
      <c r="D504" s="20">
        <v>-622.67999999999995</v>
      </c>
      <c r="E504" s="20">
        <v>-898.95</v>
      </c>
      <c r="F504" s="20">
        <v>-1068.2</v>
      </c>
      <c r="G504" s="20">
        <v>-989.91</v>
      </c>
      <c r="H504" s="14"/>
      <c r="I504" s="14"/>
      <c r="J504" s="14"/>
    </row>
    <row r="505" spans="1:10">
      <c r="A505" s="13" t="s">
        <v>184</v>
      </c>
      <c r="B505" s="14">
        <v>10.46</v>
      </c>
      <c r="C505" s="14">
        <v>12.74</v>
      </c>
      <c r="D505" s="14">
        <v>19.41</v>
      </c>
      <c r="E505" s="14">
        <v>25.94</v>
      </c>
      <c r="F505" s="14">
        <v>28.16</v>
      </c>
      <c r="G505" s="14">
        <v>28.62</v>
      </c>
      <c r="H505" s="14"/>
      <c r="I505" s="14"/>
      <c r="J505" s="14"/>
    </row>
    <row r="506" spans="1:10">
      <c r="A506" s="13" t="s">
        <v>185</v>
      </c>
      <c r="B506" s="14">
        <v>-1.33</v>
      </c>
      <c r="C506" s="14">
        <v>-3.77</v>
      </c>
      <c r="D506" s="14">
        <v>-3.12</v>
      </c>
      <c r="E506" s="14">
        <v>-2.89</v>
      </c>
      <c r="F506" s="14">
        <v>-2.64</v>
      </c>
      <c r="G506" s="14">
        <v>-2.89</v>
      </c>
      <c r="H506" s="14"/>
      <c r="I506" s="14"/>
      <c r="J506" s="14"/>
    </row>
    <row r="507" spans="1:10">
      <c r="A507" s="16" t="s">
        <v>327</v>
      </c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>
      <c r="A508" s="13" t="s">
        <v>183</v>
      </c>
      <c r="B508" s="20">
        <v>542.23</v>
      </c>
      <c r="C508" s="20">
        <v>25.96</v>
      </c>
      <c r="D508" s="20">
        <v>84.21</v>
      </c>
      <c r="E508" s="20">
        <v>292.7</v>
      </c>
      <c r="F508" s="20">
        <v>527.09</v>
      </c>
      <c r="G508" s="20">
        <v>1779.28</v>
      </c>
      <c r="H508" s="20"/>
      <c r="I508" s="20"/>
      <c r="J508" s="20"/>
    </row>
    <row r="509" spans="1:10">
      <c r="A509" s="13" t="s">
        <v>184</v>
      </c>
      <c r="B509" s="14">
        <v>39.6</v>
      </c>
      <c r="C509" s="14">
        <v>15.82</v>
      </c>
      <c r="D509" s="14">
        <v>11.55</v>
      </c>
      <c r="E509" s="14">
        <v>28.38</v>
      </c>
      <c r="F509" s="14">
        <v>41.65</v>
      </c>
      <c r="G509" s="14">
        <v>139.4</v>
      </c>
      <c r="H509" s="14"/>
      <c r="I509" s="14"/>
      <c r="J509" s="14"/>
    </row>
    <row r="510" spans="1:10">
      <c r="A510" s="13" t="s">
        <v>185</v>
      </c>
      <c r="B510" s="14">
        <v>7.3</v>
      </c>
      <c r="C510" s="14">
        <v>60.93</v>
      </c>
      <c r="D510" s="14">
        <v>13.71</v>
      </c>
      <c r="E510" s="14">
        <v>9.6999999999999993</v>
      </c>
      <c r="F510" s="14">
        <v>7.9</v>
      </c>
      <c r="G510" s="14">
        <v>7.83</v>
      </c>
      <c r="H510" s="14"/>
      <c r="I510" s="14"/>
      <c r="J510" s="14"/>
    </row>
    <row r="511" spans="1:10">
      <c r="A511" s="16" t="s">
        <v>328</v>
      </c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>
      <c r="A512" s="13" t="s">
        <v>183</v>
      </c>
      <c r="B512" s="20">
        <v>213.41</v>
      </c>
      <c r="C512" s="20">
        <v>58.99</v>
      </c>
      <c r="D512" s="20">
        <v>102.31</v>
      </c>
      <c r="E512" s="20">
        <v>178.5</v>
      </c>
      <c r="F512" s="20">
        <v>240.17</v>
      </c>
      <c r="G512" s="20">
        <v>486.6</v>
      </c>
      <c r="H512" s="20"/>
      <c r="I512" s="20"/>
      <c r="J512" s="20"/>
    </row>
    <row r="513" spans="1:10">
      <c r="A513" s="13" t="s">
        <v>184</v>
      </c>
      <c r="B513" s="14">
        <v>22.92</v>
      </c>
      <c r="C513" s="14">
        <v>9.9499999999999993</v>
      </c>
      <c r="D513" s="14">
        <v>14.32</v>
      </c>
      <c r="E513" s="14">
        <v>23.28</v>
      </c>
      <c r="F513" s="14">
        <v>35.35</v>
      </c>
      <c r="G513" s="14">
        <v>58.78</v>
      </c>
      <c r="H513" s="14"/>
      <c r="I513" s="14"/>
      <c r="J513" s="14"/>
    </row>
    <row r="514" spans="1:10">
      <c r="A514" s="13" t="s">
        <v>185</v>
      </c>
      <c r="B514" s="14">
        <v>10.74</v>
      </c>
      <c r="C514" s="14">
        <v>16.87</v>
      </c>
      <c r="D514" s="14">
        <v>14</v>
      </c>
      <c r="E514" s="14">
        <v>13.04</v>
      </c>
      <c r="F514" s="14">
        <v>14.72</v>
      </c>
      <c r="G514" s="14">
        <v>12.08</v>
      </c>
      <c r="H514" s="14"/>
      <c r="I514" s="14"/>
      <c r="J514" s="14"/>
    </row>
    <row r="515" spans="1:10">
      <c r="A515" s="11" t="s">
        <v>329</v>
      </c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>
      <c r="A516" s="13" t="s">
        <v>183</v>
      </c>
      <c r="B516" s="20">
        <v>61773.51</v>
      </c>
      <c r="C516" s="20">
        <v>10608.25</v>
      </c>
      <c r="D516" s="20">
        <v>27843.23</v>
      </c>
      <c r="E516" s="20">
        <v>46936.31</v>
      </c>
      <c r="F516" s="20">
        <v>72628.11</v>
      </c>
      <c r="G516" s="20">
        <v>150692.35</v>
      </c>
      <c r="H516" s="20"/>
      <c r="I516" s="20"/>
      <c r="J516" s="20"/>
    </row>
    <row r="517" spans="1:10">
      <c r="A517" s="13" t="s">
        <v>184</v>
      </c>
      <c r="B517" s="14">
        <v>725.62</v>
      </c>
      <c r="C517" s="14">
        <v>238.32</v>
      </c>
      <c r="D517" s="14">
        <v>228.48</v>
      </c>
      <c r="E517" s="14">
        <v>318.38</v>
      </c>
      <c r="F517" s="14">
        <v>329.45</v>
      </c>
      <c r="G517" s="14">
        <v>1819.7</v>
      </c>
      <c r="H517" s="14"/>
      <c r="I517" s="14"/>
      <c r="J517" s="14"/>
    </row>
    <row r="518" spans="1:10">
      <c r="A518" s="13" t="s">
        <v>185</v>
      </c>
      <c r="B518" s="14">
        <v>1.17</v>
      </c>
      <c r="C518" s="14">
        <v>2.25</v>
      </c>
      <c r="D518" s="14">
        <v>0.82</v>
      </c>
      <c r="E518" s="14">
        <v>0.68</v>
      </c>
      <c r="F518" s="14">
        <v>0.45</v>
      </c>
      <c r="G518" s="14">
        <v>1.21</v>
      </c>
      <c r="H518" s="14"/>
      <c r="I518" s="14"/>
      <c r="J518" s="14"/>
    </row>
    <row r="519" spans="1:10">
      <c r="A519" s="19" t="s">
        <v>314</v>
      </c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>
      <c r="A520" s="6" t="s">
        <v>330</v>
      </c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>
      <c r="A521" s="6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>
      <c r="A522" s="11" t="s">
        <v>331</v>
      </c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>
      <c r="A523" s="13" t="s">
        <v>183</v>
      </c>
      <c r="B523" s="20">
        <v>-4071.74</v>
      </c>
      <c r="C523" s="20">
        <v>-2034.26</v>
      </c>
      <c r="D523" s="20">
        <v>-1717.65</v>
      </c>
      <c r="E523" s="20">
        <v>563.79</v>
      </c>
      <c r="F523" s="20">
        <v>-6217.66</v>
      </c>
      <c r="G523" s="20">
        <v>-10945.73</v>
      </c>
      <c r="H523" s="20"/>
      <c r="I523" s="20"/>
      <c r="J523" s="20"/>
    </row>
    <row r="524" spans="1:10">
      <c r="A524" s="13" t="s">
        <v>184</v>
      </c>
      <c r="B524" s="14">
        <v>955.94</v>
      </c>
      <c r="C524" s="14">
        <v>957.67</v>
      </c>
      <c r="D524" s="14">
        <v>1057.2</v>
      </c>
      <c r="E524" s="14">
        <v>2171</v>
      </c>
      <c r="F524" s="14">
        <v>2381.5</v>
      </c>
      <c r="G524" s="14">
        <v>4327.3</v>
      </c>
      <c r="H524" s="14"/>
      <c r="I524" s="14"/>
      <c r="J524" s="14"/>
    </row>
    <row r="525" spans="1:10">
      <c r="A525" s="13" t="s">
        <v>185</v>
      </c>
      <c r="B525" s="14">
        <v>-23.48</v>
      </c>
      <c r="C525" s="14">
        <v>-47.08</v>
      </c>
      <c r="D525" s="14">
        <v>-61.55</v>
      </c>
      <c r="E525" s="14">
        <v>385.08</v>
      </c>
      <c r="F525" s="14">
        <v>-38.299999999999997</v>
      </c>
      <c r="G525" s="14">
        <v>-39.53</v>
      </c>
      <c r="H525" s="14"/>
      <c r="I525" s="14"/>
      <c r="J525" s="14"/>
    </row>
    <row r="526" spans="1:10">
      <c r="A526" s="16" t="s">
        <v>332</v>
      </c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>
      <c r="A527" s="13" t="s">
        <v>183</v>
      </c>
      <c r="B527" s="20">
        <v>7349.38</v>
      </c>
      <c r="C527" s="20">
        <v>1234.5899999999999</v>
      </c>
      <c r="D527" s="20">
        <v>3197.12</v>
      </c>
      <c r="E527" s="20">
        <v>5221.43</v>
      </c>
      <c r="F527" s="20">
        <v>10341.209999999999</v>
      </c>
      <c r="G527" s="20">
        <v>16734.71</v>
      </c>
      <c r="H527" s="20"/>
      <c r="I527" s="20"/>
      <c r="J527" s="20"/>
    </row>
    <row r="528" spans="1:10">
      <c r="A528" s="13" t="s">
        <v>184</v>
      </c>
      <c r="B528" s="14">
        <v>1118.3</v>
      </c>
      <c r="C528" s="14">
        <v>595.1</v>
      </c>
      <c r="D528" s="14">
        <v>1062.3</v>
      </c>
      <c r="E528" s="14">
        <v>1965.8</v>
      </c>
      <c r="F528" s="14">
        <v>1793.4</v>
      </c>
      <c r="G528" s="14">
        <v>4347.2</v>
      </c>
      <c r="H528" s="14"/>
      <c r="I528" s="14"/>
      <c r="J528" s="14"/>
    </row>
    <row r="529" spans="1:10">
      <c r="A529" s="13" t="s">
        <v>185</v>
      </c>
      <c r="B529" s="14">
        <v>15.22</v>
      </c>
      <c r="C529" s="14">
        <v>48.2</v>
      </c>
      <c r="D529" s="14">
        <v>33.229999999999997</v>
      </c>
      <c r="E529" s="14">
        <v>37.65</v>
      </c>
      <c r="F529" s="14">
        <v>17.34</v>
      </c>
      <c r="G529" s="14">
        <v>25.98</v>
      </c>
      <c r="H529" s="14"/>
      <c r="I529" s="14"/>
      <c r="J529" s="14"/>
    </row>
    <row r="530" spans="1:10">
      <c r="A530" s="16" t="s">
        <v>333</v>
      </c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>
      <c r="A531" s="13" t="s">
        <v>183</v>
      </c>
      <c r="B531" s="20">
        <v>11421.12</v>
      </c>
      <c r="C531" s="20">
        <v>3268.85</v>
      </c>
      <c r="D531" s="20">
        <v>4914.7700000000004</v>
      </c>
      <c r="E531" s="20">
        <v>4657.6400000000003</v>
      </c>
      <c r="F531" s="20">
        <v>16558.86</v>
      </c>
      <c r="G531" s="20">
        <v>27680.44</v>
      </c>
      <c r="H531" s="20"/>
      <c r="I531" s="20"/>
      <c r="J531" s="20"/>
    </row>
    <row r="532" spans="1:10">
      <c r="A532" s="13" t="s">
        <v>184</v>
      </c>
      <c r="B532" s="14">
        <v>1056.3</v>
      </c>
      <c r="C532" s="14">
        <v>841.35</v>
      </c>
      <c r="D532" s="14">
        <v>960.91</v>
      </c>
      <c r="E532" s="14">
        <v>1100.4000000000001</v>
      </c>
      <c r="F532" s="14">
        <v>2045.7</v>
      </c>
      <c r="G532" s="14">
        <v>4258.2</v>
      </c>
      <c r="H532" s="14"/>
      <c r="I532" s="14"/>
      <c r="J532" s="14"/>
    </row>
    <row r="533" spans="1:10">
      <c r="A533" s="13" t="s">
        <v>185</v>
      </c>
      <c r="B533" s="14">
        <v>9.25</v>
      </c>
      <c r="C533" s="14">
        <v>25.74</v>
      </c>
      <c r="D533" s="14">
        <v>19.55</v>
      </c>
      <c r="E533" s="14">
        <v>23.63</v>
      </c>
      <c r="F533" s="14">
        <v>12.35</v>
      </c>
      <c r="G533" s="14">
        <v>15.38</v>
      </c>
      <c r="H533" s="14"/>
      <c r="I533" s="14"/>
      <c r="J533" s="14"/>
    </row>
    <row r="534" spans="1:10">
      <c r="A534" s="19" t="s">
        <v>314</v>
      </c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>
      <c r="A535" s="11" t="s">
        <v>334</v>
      </c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>
      <c r="A536" s="19" t="s">
        <v>314</v>
      </c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>
      <c r="A537" s="16" t="s">
        <v>335</v>
      </c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>
      <c r="A538" s="13" t="s">
        <v>183</v>
      </c>
      <c r="B538" s="20">
        <v>519.14</v>
      </c>
      <c r="C538" s="20">
        <v>190.55</v>
      </c>
      <c r="D538" s="20">
        <v>190.32</v>
      </c>
      <c r="E538" s="20">
        <v>564.4</v>
      </c>
      <c r="F538" s="20">
        <v>558.29</v>
      </c>
      <c r="G538" s="20">
        <v>1090.96</v>
      </c>
      <c r="H538" s="20"/>
      <c r="I538" s="20"/>
      <c r="J538" s="20"/>
    </row>
    <row r="539" spans="1:10">
      <c r="A539" s="13" t="s">
        <v>184</v>
      </c>
      <c r="B539" s="14">
        <v>87.13</v>
      </c>
      <c r="C539" s="14">
        <v>58.46</v>
      </c>
      <c r="D539" s="14">
        <v>58.71</v>
      </c>
      <c r="E539" s="14">
        <v>268.37</v>
      </c>
      <c r="F539" s="14">
        <v>161.4</v>
      </c>
      <c r="G539" s="14">
        <v>199.01</v>
      </c>
      <c r="H539" s="14"/>
      <c r="I539" s="14"/>
      <c r="J539" s="14"/>
    </row>
    <row r="540" spans="1:10">
      <c r="A540" s="13" t="s">
        <v>185</v>
      </c>
      <c r="B540" s="14">
        <v>16.78</v>
      </c>
      <c r="C540" s="14">
        <v>30.68</v>
      </c>
      <c r="D540" s="14">
        <v>30.85</v>
      </c>
      <c r="E540" s="14">
        <v>47.55</v>
      </c>
      <c r="F540" s="14">
        <v>28.91</v>
      </c>
      <c r="G540" s="14">
        <v>18.239999999999998</v>
      </c>
      <c r="H540" s="14"/>
      <c r="I540" s="14"/>
      <c r="J540" s="14"/>
    </row>
    <row r="541" spans="1:10">
      <c r="A541" s="16" t="s">
        <v>336</v>
      </c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>
      <c r="A542" s="13" t="s">
        <v>183</v>
      </c>
      <c r="B542" s="20">
        <v>-2294.63</v>
      </c>
      <c r="C542" s="20">
        <v>-476.11</v>
      </c>
      <c r="D542" s="20">
        <v>-760.08</v>
      </c>
      <c r="E542" s="20">
        <v>-1616.39</v>
      </c>
      <c r="F542" s="20">
        <v>-2544.0700000000002</v>
      </c>
      <c r="G542" s="20">
        <v>-6070.24</v>
      </c>
      <c r="H542" s="20"/>
      <c r="I542" s="20"/>
      <c r="J542" s="20"/>
    </row>
    <row r="543" spans="1:10">
      <c r="A543" s="13" t="s">
        <v>184</v>
      </c>
      <c r="B543" s="14">
        <v>56.96</v>
      </c>
      <c r="C543" s="14">
        <v>52.15</v>
      </c>
      <c r="D543" s="14">
        <v>41.76</v>
      </c>
      <c r="E543" s="14">
        <v>75.06</v>
      </c>
      <c r="F543" s="14">
        <v>96.19</v>
      </c>
      <c r="G543" s="14">
        <v>197.59</v>
      </c>
      <c r="H543" s="14"/>
      <c r="I543" s="14"/>
      <c r="J543" s="14"/>
    </row>
    <row r="544" spans="1:10">
      <c r="A544" s="13" t="s">
        <v>185</v>
      </c>
      <c r="B544" s="14">
        <v>-2.48</v>
      </c>
      <c r="C544" s="14">
        <v>-10.95</v>
      </c>
      <c r="D544" s="14">
        <v>-5.49</v>
      </c>
      <c r="E544" s="14">
        <v>-4.6399999999999997</v>
      </c>
      <c r="F544" s="14">
        <v>-3.78</v>
      </c>
      <c r="G544" s="14">
        <v>-3.26</v>
      </c>
      <c r="H544" s="14"/>
      <c r="I544" s="14"/>
      <c r="J544" s="14"/>
    </row>
    <row r="545" spans="1:10">
      <c r="A545" s="16" t="s">
        <v>337</v>
      </c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>
      <c r="A546" s="13" t="s">
        <v>183</v>
      </c>
      <c r="B546" s="20">
        <v>169794.24</v>
      </c>
      <c r="C546" s="20">
        <v>67146.64</v>
      </c>
      <c r="D546" s="20">
        <v>98401.73</v>
      </c>
      <c r="E546" s="20">
        <v>136398.06</v>
      </c>
      <c r="F546" s="20">
        <v>188352.14</v>
      </c>
      <c r="G546" s="20">
        <v>358344.86</v>
      </c>
      <c r="H546" s="20"/>
      <c r="I546" s="20"/>
      <c r="J546" s="20"/>
    </row>
    <row r="547" spans="1:10">
      <c r="A547" s="13" t="s">
        <v>184</v>
      </c>
      <c r="B547" s="14">
        <v>3347.4</v>
      </c>
      <c r="C547" s="14">
        <v>3034.8</v>
      </c>
      <c r="D547" s="14">
        <v>3490.9</v>
      </c>
      <c r="E547" s="14">
        <v>3707.6</v>
      </c>
      <c r="F547" s="14">
        <v>4063.4</v>
      </c>
      <c r="G547" s="14">
        <v>8047.9</v>
      </c>
      <c r="H547" s="14"/>
      <c r="I547" s="14"/>
      <c r="J547" s="14"/>
    </row>
    <row r="548" spans="1:10">
      <c r="A548" s="13" t="s">
        <v>185</v>
      </c>
      <c r="B548" s="14">
        <v>1.97</v>
      </c>
      <c r="C548" s="14">
        <v>4.5199999999999996</v>
      </c>
      <c r="D548" s="14">
        <v>3.55</v>
      </c>
      <c r="E548" s="14">
        <v>2.72</v>
      </c>
      <c r="F548" s="14">
        <v>2.16</v>
      </c>
      <c r="G548" s="14">
        <v>2.25</v>
      </c>
      <c r="H548" s="14"/>
      <c r="I548" s="14"/>
      <c r="J548" s="14"/>
    </row>
    <row r="549" spans="1:10">
      <c r="A549" s="16" t="s">
        <v>338</v>
      </c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>
      <c r="A550" s="13" t="s">
        <v>183</v>
      </c>
      <c r="B550" s="20">
        <v>877.18</v>
      </c>
      <c r="C550" s="20">
        <v>369.16</v>
      </c>
      <c r="D550" s="20">
        <v>563.67999999999995</v>
      </c>
      <c r="E550" s="20">
        <v>740.64</v>
      </c>
      <c r="F550" s="20">
        <v>1015.71</v>
      </c>
      <c r="G550" s="20">
        <v>1695.2</v>
      </c>
      <c r="H550" s="20"/>
      <c r="I550" s="20"/>
      <c r="J550" s="20"/>
    </row>
    <row r="551" spans="1:10">
      <c r="A551" s="13" t="s">
        <v>184</v>
      </c>
      <c r="B551" s="14">
        <v>11.87</v>
      </c>
      <c r="C551" s="14">
        <v>12.04</v>
      </c>
      <c r="D551" s="14">
        <v>11.51</v>
      </c>
      <c r="E551" s="14">
        <v>14.43</v>
      </c>
      <c r="F551" s="14">
        <v>15.95</v>
      </c>
      <c r="G551" s="14">
        <v>23.09</v>
      </c>
      <c r="H551" s="14"/>
      <c r="I551" s="14"/>
      <c r="J551" s="14"/>
    </row>
    <row r="552" spans="1:10">
      <c r="A552" s="13" t="s">
        <v>185</v>
      </c>
      <c r="B552" s="14">
        <v>1.35</v>
      </c>
      <c r="C552" s="14">
        <v>3.26</v>
      </c>
      <c r="D552" s="14">
        <v>2.04</v>
      </c>
      <c r="E552" s="14">
        <v>1.95</v>
      </c>
      <c r="F552" s="14">
        <v>1.57</v>
      </c>
      <c r="G552" s="14">
        <v>1.36</v>
      </c>
      <c r="H552" s="14"/>
      <c r="I552" s="14"/>
      <c r="J552" s="14"/>
    </row>
    <row r="553" spans="1:10">
      <c r="A553" s="11" t="s">
        <v>339</v>
      </c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>
      <c r="A554" s="13" t="s">
        <v>183</v>
      </c>
      <c r="B554" s="20">
        <v>1209.3399999999999</v>
      </c>
      <c r="C554" s="20">
        <v>488.21</v>
      </c>
      <c r="D554" s="20">
        <v>580.63</v>
      </c>
      <c r="E554" s="20">
        <v>813.02</v>
      </c>
      <c r="F554" s="20">
        <v>1193.04</v>
      </c>
      <c r="G554" s="20">
        <v>2969.36</v>
      </c>
      <c r="H554" s="20"/>
      <c r="I554" s="20"/>
      <c r="J554" s="20"/>
    </row>
    <row r="555" spans="1:10">
      <c r="A555" s="13" t="s">
        <v>184</v>
      </c>
      <c r="B555" s="14">
        <v>51.99</v>
      </c>
      <c r="C555" s="14">
        <v>57.22</v>
      </c>
      <c r="D555" s="14">
        <v>43.52</v>
      </c>
      <c r="E555" s="14">
        <v>68.14</v>
      </c>
      <c r="F555" s="14">
        <v>71.239999999999995</v>
      </c>
      <c r="G555" s="14">
        <v>196.1</v>
      </c>
      <c r="H555" s="14"/>
      <c r="I555" s="14"/>
      <c r="J555" s="14"/>
    </row>
    <row r="556" spans="1:10">
      <c r="A556" s="13" t="s">
        <v>185</v>
      </c>
      <c r="B556" s="14">
        <v>4.3</v>
      </c>
      <c r="C556" s="14">
        <v>11.72</v>
      </c>
      <c r="D556" s="14">
        <v>7.49</v>
      </c>
      <c r="E556" s="14">
        <v>8.3800000000000008</v>
      </c>
      <c r="F556" s="14">
        <v>5.97</v>
      </c>
      <c r="G556" s="14">
        <v>6.6</v>
      </c>
      <c r="H556" s="14"/>
      <c r="I556" s="14"/>
      <c r="J556" s="14"/>
    </row>
    <row r="557" spans="1:10">
      <c r="A557" s="16" t="s">
        <v>340</v>
      </c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>
      <c r="A558" s="13" t="s">
        <v>183</v>
      </c>
      <c r="B558" s="20">
        <v>97.38</v>
      </c>
      <c r="C558" s="20">
        <v>29.16</v>
      </c>
      <c r="D558" s="20">
        <v>44.48</v>
      </c>
      <c r="E558" s="20">
        <v>64.97</v>
      </c>
      <c r="F558" s="20">
        <v>82.47</v>
      </c>
      <c r="G558" s="20">
        <v>265.58</v>
      </c>
      <c r="H558" s="20"/>
      <c r="I558" s="20"/>
      <c r="J558" s="20"/>
    </row>
    <row r="559" spans="1:10">
      <c r="A559" s="13" t="s">
        <v>184</v>
      </c>
      <c r="B559" s="14">
        <v>6.34</v>
      </c>
      <c r="C559" s="14">
        <v>5.01</v>
      </c>
      <c r="D559" s="14">
        <v>6.72</v>
      </c>
      <c r="E559" s="14">
        <v>8.9600000000000009</v>
      </c>
      <c r="F559" s="14">
        <v>9.86</v>
      </c>
      <c r="G559" s="14">
        <v>25.6</v>
      </c>
      <c r="H559" s="14"/>
      <c r="I559" s="14"/>
      <c r="J559" s="14"/>
    </row>
    <row r="560" spans="1:10">
      <c r="A560" s="13" t="s">
        <v>185</v>
      </c>
      <c r="B560" s="14">
        <v>6.51</v>
      </c>
      <c r="C560" s="14">
        <v>17.18</v>
      </c>
      <c r="D560" s="14">
        <v>15.11</v>
      </c>
      <c r="E560" s="14">
        <v>13.78</v>
      </c>
      <c r="F560" s="14">
        <v>11.96</v>
      </c>
      <c r="G560" s="14">
        <v>9.64</v>
      </c>
      <c r="H560" s="14"/>
      <c r="I560" s="14"/>
      <c r="J560" s="14"/>
    </row>
    <row r="561" spans="1:10">
      <c r="A561" s="16" t="s">
        <v>341</v>
      </c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>
      <c r="A562" s="13" t="s">
        <v>183</v>
      </c>
      <c r="B562" s="20">
        <v>14.36</v>
      </c>
      <c r="C562" s="20">
        <v>8.9</v>
      </c>
      <c r="D562" s="20">
        <v>9.69</v>
      </c>
      <c r="E562" s="20">
        <v>4.7699999999999996</v>
      </c>
      <c r="F562" s="20">
        <v>17.34</v>
      </c>
      <c r="G562" s="20">
        <v>31.08</v>
      </c>
      <c r="H562" s="20"/>
      <c r="I562" s="20"/>
      <c r="J562" s="20"/>
    </row>
    <row r="563" spans="1:10">
      <c r="A563" s="13" t="s">
        <v>184</v>
      </c>
      <c r="B563" s="14">
        <v>1.76</v>
      </c>
      <c r="C563" s="14">
        <v>2.89</v>
      </c>
      <c r="D563" s="14">
        <v>4.83</v>
      </c>
      <c r="E563" s="14">
        <v>1.51</v>
      </c>
      <c r="F563" s="14">
        <v>6.07</v>
      </c>
      <c r="G563" s="14">
        <v>6.55</v>
      </c>
      <c r="H563" s="14"/>
      <c r="I563" s="14"/>
      <c r="J563" s="14"/>
    </row>
    <row r="564" spans="1:10">
      <c r="A564" s="13" t="s">
        <v>185</v>
      </c>
      <c r="B564" s="14">
        <v>12.28</v>
      </c>
      <c r="C564" s="14">
        <v>32.43</v>
      </c>
      <c r="D564" s="14">
        <v>49.78</v>
      </c>
      <c r="E564" s="14">
        <v>31.71</v>
      </c>
      <c r="F564" s="14">
        <v>35</v>
      </c>
      <c r="G564" s="14">
        <v>21.09</v>
      </c>
      <c r="H564" s="14"/>
      <c r="I564" s="14"/>
      <c r="J564" s="14"/>
    </row>
    <row r="565" spans="1:10">
      <c r="A565" s="16" t="s">
        <v>342</v>
      </c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>
      <c r="A566" s="13" t="s">
        <v>183</v>
      </c>
      <c r="B566" s="20">
        <v>228.81</v>
      </c>
      <c r="C566" s="20">
        <v>97.63</v>
      </c>
      <c r="D566" s="20">
        <v>130.80000000000001</v>
      </c>
      <c r="E566" s="20">
        <v>147.75</v>
      </c>
      <c r="F566" s="20">
        <v>226.37</v>
      </c>
      <c r="G566" s="20">
        <v>541.11</v>
      </c>
      <c r="H566" s="20"/>
      <c r="I566" s="20"/>
      <c r="J566" s="20"/>
    </row>
    <row r="567" spans="1:10">
      <c r="A567" s="13" t="s">
        <v>184</v>
      </c>
      <c r="B567" s="14">
        <v>9.85</v>
      </c>
      <c r="C567" s="14">
        <v>11.16</v>
      </c>
      <c r="D567" s="14">
        <v>13.95</v>
      </c>
      <c r="E567" s="14">
        <v>17.66</v>
      </c>
      <c r="F567" s="14">
        <v>22.05</v>
      </c>
      <c r="G567" s="14">
        <v>38.06</v>
      </c>
      <c r="H567" s="14"/>
      <c r="I567" s="14"/>
      <c r="J567" s="14"/>
    </row>
    <row r="568" spans="1:10">
      <c r="A568" s="13" t="s">
        <v>185</v>
      </c>
      <c r="B568" s="14">
        <v>4.3099999999999996</v>
      </c>
      <c r="C568" s="14">
        <v>11.43</v>
      </c>
      <c r="D568" s="14">
        <v>10.66</v>
      </c>
      <c r="E568" s="14">
        <v>11.95</v>
      </c>
      <c r="F568" s="14">
        <v>9.74</v>
      </c>
      <c r="G568" s="14">
        <v>7.03</v>
      </c>
      <c r="H568" s="14"/>
      <c r="I568" s="14"/>
      <c r="J568" s="14"/>
    </row>
    <row r="569" spans="1:10">
      <c r="A569" s="18" t="s">
        <v>343</v>
      </c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>
      <c r="A570" s="13" t="s">
        <v>183</v>
      </c>
      <c r="B570" s="20">
        <v>31.47</v>
      </c>
      <c r="C570" s="20">
        <v>16.309999999999999</v>
      </c>
      <c r="D570" s="20">
        <v>14.6</v>
      </c>
      <c r="E570" s="20">
        <v>26.14</v>
      </c>
      <c r="F570" s="20">
        <v>37.630000000000003</v>
      </c>
      <c r="G570" s="20">
        <v>62.65</v>
      </c>
      <c r="H570" s="20"/>
      <c r="I570" s="20"/>
      <c r="J570" s="20"/>
    </row>
    <row r="571" spans="1:10">
      <c r="A571" s="13" t="s">
        <v>184</v>
      </c>
      <c r="B571" s="14">
        <v>2.14</v>
      </c>
      <c r="C571" s="14">
        <v>4.24</v>
      </c>
      <c r="D571" s="14">
        <v>1.78</v>
      </c>
      <c r="E571" s="14">
        <v>3.75</v>
      </c>
      <c r="F571" s="14">
        <v>3.76</v>
      </c>
      <c r="G571" s="14">
        <v>7.7</v>
      </c>
      <c r="H571" s="14"/>
      <c r="I571" s="14"/>
      <c r="J571" s="14"/>
    </row>
    <row r="572" spans="1:10">
      <c r="A572" s="13" t="s">
        <v>185</v>
      </c>
      <c r="B572" s="14">
        <v>6.78</v>
      </c>
      <c r="C572" s="14">
        <v>26</v>
      </c>
      <c r="D572" s="14">
        <v>12.18</v>
      </c>
      <c r="E572" s="14">
        <v>14.36</v>
      </c>
      <c r="F572" s="14">
        <v>9.99</v>
      </c>
      <c r="G572" s="14">
        <v>12.29</v>
      </c>
      <c r="H572" s="14"/>
      <c r="I572" s="14"/>
      <c r="J572" s="14"/>
    </row>
    <row r="573" spans="1:10">
      <c r="A573" s="18" t="s">
        <v>267</v>
      </c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>
      <c r="A574" s="13" t="s">
        <v>183</v>
      </c>
      <c r="B574" s="20">
        <v>13.16</v>
      </c>
      <c r="C574" s="20">
        <v>5.2</v>
      </c>
      <c r="D574" s="20">
        <v>5.69</v>
      </c>
      <c r="E574" s="20">
        <v>7.25</v>
      </c>
      <c r="F574" s="20">
        <v>12.23</v>
      </c>
      <c r="G574" s="20">
        <v>35.4</v>
      </c>
      <c r="H574" s="20"/>
      <c r="I574" s="20"/>
      <c r="J574" s="20"/>
    </row>
    <row r="575" spans="1:10">
      <c r="A575" s="13" t="s">
        <v>184</v>
      </c>
      <c r="B575" s="14">
        <v>2.91</v>
      </c>
      <c r="C575" s="14">
        <v>1.63</v>
      </c>
      <c r="D575" s="14">
        <v>1.68</v>
      </c>
      <c r="E575" s="14">
        <v>2.75</v>
      </c>
      <c r="F575" s="14">
        <v>4.45</v>
      </c>
      <c r="G575" s="14">
        <v>12.04</v>
      </c>
      <c r="H575" s="14"/>
      <c r="I575" s="14"/>
      <c r="J575" s="14"/>
    </row>
    <row r="576" spans="1:10">
      <c r="A576" s="13" t="s">
        <v>185</v>
      </c>
      <c r="B576" s="14">
        <v>22.11</v>
      </c>
      <c r="C576" s="14">
        <v>31.36</v>
      </c>
      <c r="D576" s="14">
        <v>29.46</v>
      </c>
      <c r="E576" s="14">
        <v>37.96</v>
      </c>
      <c r="F576" s="14">
        <v>36.380000000000003</v>
      </c>
      <c r="G576" s="14">
        <v>34.01</v>
      </c>
      <c r="H576" s="14"/>
      <c r="I576" s="14"/>
      <c r="J576" s="14"/>
    </row>
    <row r="577" spans="1:10">
      <c r="A577" s="18" t="s">
        <v>344</v>
      </c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>
      <c r="A578" s="13" t="s">
        <v>183</v>
      </c>
      <c r="B578" s="20">
        <v>20.76</v>
      </c>
      <c r="C578" s="20">
        <v>3.64</v>
      </c>
      <c r="D578" s="20">
        <v>10.8</v>
      </c>
      <c r="E578" s="20">
        <v>11.91</v>
      </c>
      <c r="F578" s="20">
        <v>22.44</v>
      </c>
      <c r="G578" s="20">
        <v>54.96</v>
      </c>
      <c r="H578" s="20"/>
      <c r="I578" s="20"/>
      <c r="J578" s="20"/>
    </row>
    <row r="579" spans="1:10">
      <c r="A579" s="13" t="s">
        <v>184</v>
      </c>
      <c r="B579" s="14">
        <v>2.58</v>
      </c>
      <c r="C579" s="14">
        <v>1.85</v>
      </c>
      <c r="D579" s="14">
        <v>2.76</v>
      </c>
      <c r="E579" s="14">
        <v>3.36</v>
      </c>
      <c r="F579" s="14">
        <v>4.4400000000000004</v>
      </c>
      <c r="G579" s="14">
        <v>11.61</v>
      </c>
      <c r="H579" s="14"/>
      <c r="I579" s="14"/>
      <c r="J579" s="14"/>
    </row>
    <row r="580" spans="1:10">
      <c r="A580" s="13" t="s">
        <v>185</v>
      </c>
      <c r="B580" s="14">
        <v>12.44</v>
      </c>
      <c r="C580" s="14">
        <v>50.75</v>
      </c>
      <c r="D580" s="14">
        <v>25.54</v>
      </c>
      <c r="E580" s="14">
        <v>28.22</v>
      </c>
      <c r="F580" s="14">
        <v>19.78</v>
      </c>
      <c r="G580" s="14">
        <v>21.12</v>
      </c>
      <c r="H580" s="14"/>
      <c r="I580" s="14"/>
      <c r="J580" s="14"/>
    </row>
    <row r="581" spans="1:10">
      <c r="A581" s="21" t="s">
        <v>345</v>
      </c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>
      <c r="A582" s="13" t="s">
        <v>183</v>
      </c>
      <c r="B582" s="20">
        <v>6.42</v>
      </c>
      <c r="C582" s="20">
        <v>1.94</v>
      </c>
      <c r="D582" s="20">
        <v>5.23</v>
      </c>
      <c r="E582" s="20">
        <v>2.65</v>
      </c>
      <c r="F582" s="20">
        <v>4.49</v>
      </c>
      <c r="G582" s="20">
        <v>17.760000000000002</v>
      </c>
      <c r="H582" s="20"/>
      <c r="I582" s="20"/>
      <c r="J582" s="20"/>
    </row>
    <row r="583" spans="1:10">
      <c r="A583" s="13" t="s">
        <v>184</v>
      </c>
      <c r="B583" s="14">
        <v>1.52</v>
      </c>
      <c r="C583" s="14">
        <v>1.76</v>
      </c>
      <c r="D583" s="14">
        <v>2.15</v>
      </c>
      <c r="E583" s="14">
        <v>0.89</v>
      </c>
      <c r="F583" s="14">
        <v>2.0699999999999998</v>
      </c>
      <c r="G583" s="14">
        <v>5.98</v>
      </c>
      <c r="H583" s="14"/>
      <c r="I583" s="14"/>
      <c r="J583" s="14"/>
    </row>
    <row r="584" spans="1:10">
      <c r="A584" s="13" t="s">
        <v>185</v>
      </c>
      <c r="B584" s="14">
        <v>23.65</v>
      </c>
      <c r="C584" s="14">
        <v>91</v>
      </c>
      <c r="D584" s="14">
        <v>41.17</v>
      </c>
      <c r="E584" s="14">
        <v>33.53</v>
      </c>
      <c r="F584" s="14">
        <v>46.11</v>
      </c>
      <c r="G584" s="14">
        <v>33.659999999999997</v>
      </c>
      <c r="H584" s="14"/>
      <c r="I584" s="14"/>
      <c r="J584" s="14"/>
    </row>
    <row r="585" spans="1:10">
      <c r="A585" s="21" t="s">
        <v>346</v>
      </c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>
      <c r="A586" s="13" t="s">
        <v>183</v>
      </c>
      <c r="B586" s="20">
        <v>14.34</v>
      </c>
      <c r="C586" s="20">
        <v>1.7</v>
      </c>
      <c r="D586" s="20">
        <v>5.57</v>
      </c>
      <c r="E586" s="20">
        <v>9.26</v>
      </c>
      <c r="F586" s="20">
        <v>17.95</v>
      </c>
      <c r="G586" s="20">
        <v>37.200000000000003</v>
      </c>
      <c r="H586" s="20"/>
      <c r="I586" s="20"/>
      <c r="J586" s="20"/>
    </row>
    <row r="587" spans="1:10">
      <c r="A587" s="13" t="s">
        <v>184</v>
      </c>
      <c r="B587" s="14">
        <v>1.68</v>
      </c>
      <c r="C587" s="14">
        <v>0.5</v>
      </c>
      <c r="D587" s="14">
        <v>1.9</v>
      </c>
      <c r="E587" s="14">
        <v>2.79</v>
      </c>
      <c r="F587" s="14">
        <v>4.33</v>
      </c>
      <c r="G587" s="14">
        <v>7.61</v>
      </c>
      <c r="H587" s="14"/>
      <c r="I587" s="14"/>
      <c r="J587" s="14"/>
    </row>
    <row r="588" spans="1:10">
      <c r="A588" s="13" t="s">
        <v>185</v>
      </c>
      <c r="B588" s="14">
        <v>11.69</v>
      </c>
      <c r="C588" s="14">
        <v>29.15</v>
      </c>
      <c r="D588" s="14">
        <v>34.07</v>
      </c>
      <c r="E588" s="14">
        <v>30.1</v>
      </c>
      <c r="F588" s="14">
        <v>24.15</v>
      </c>
      <c r="G588" s="14">
        <v>20.440000000000001</v>
      </c>
      <c r="H588" s="14"/>
      <c r="I588" s="14"/>
      <c r="J588" s="14"/>
    </row>
    <row r="589" spans="1:10">
      <c r="A589" s="18" t="s">
        <v>272</v>
      </c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>
      <c r="A590" s="13" t="s">
        <v>183</v>
      </c>
      <c r="B590" s="20">
        <v>57.5</v>
      </c>
      <c r="C590" s="20">
        <v>22.91</v>
      </c>
      <c r="D590" s="20">
        <v>27.77</v>
      </c>
      <c r="E590" s="20">
        <v>41.81</v>
      </c>
      <c r="F590" s="20">
        <v>56.32</v>
      </c>
      <c r="G590" s="20">
        <v>138.57</v>
      </c>
      <c r="H590" s="20"/>
      <c r="I590" s="20"/>
      <c r="J590" s="20"/>
    </row>
    <row r="591" spans="1:10">
      <c r="A591" s="13" t="s">
        <v>184</v>
      </c>
      <c r="B591" s="14">
        <v>5.05</v>
      </c>
      <c r="C591" s="14">
        <v>6.56</v>
      </c>
      <c r="D591" s="14">
        <v>5.64</v>
      </c>
      <c r="E591" s="14">
        <v>11.58</v>
      </c>
      <c r="F591" s="14">
        <v>6.91</v>
      </c>
      <c r="G591" s="14">
        <v>17.89</v>
      </c>
      <c r="H591" s="14"/>
      <c r="I591" s="14"/>
      <c r="J591" s="14"/>
    </row>
    <row r="592" spans="1:10">
      <c r="A592" s="13" t="s">
        <v>185</v>
      </c>
      <c r="B592" s="14">
        <v>8.7899999999999991</v>
      </c>
      <c r="C592" s="14">
        <v>28.62</v>
      </c>
      <c r="D592" s="14">
        <v>20.32</v>
      </c>
      <c r="E592" s="14">
        <v>27.69</v>
      </c>
      <c r="F592" s="14">
        <v>12.27</v>
      </c>
      <c r="G592" s="14">
        <v>12.91</v>
      </c>
      <c r="H592" s="14"/>
      <c r="I592" s="14"/>
      <c r="J592" s="14"/>
    </row>
    <row r="593" spans="1:10">
      <c r="A593" s="18" t="s">
        <v>347</v>
      </c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>
      <c r="A594" s="13" t="s">
        <v>183</v>
      </c>
      <c r="B594" s="20">
        <v>105.93</v>
      </c>
      <c r="C594" s="20">
        <v>49.57</v>
      </c>
      <c r="D594" s="20">
        <v>71.95</v>
      </c>
      <c r="E594" s="20">
        <v>60.63</v>
      </c>
      <c r="F594" s="20">
        <v>97.75</v>
      </c>
      <c r="G594" s="20">
        <v>249.53</v>
      </c>
      <c r="H594" s="20"/>
      <c r="I594" s="20"/>
      <c r="J594" s="20"/>
    </row>
    <row r="595" spans="1:10">
      <c r="A595" s="13" t="s">
        <v>184</v>
      </c>
      <c r="B595" s="14">
        <v>6</v>
      </c>
      <c r="C595" s="14">
        <v>7.44</v>
      </c>
      <c r="D595" s="14">
        <v>10.81</v>
      </c>
      <c r="E595" s="14">
        <v>9.34</v>
      </c>
      <c r="F595" s="14">
        <v>16.96</v>
      </c>
      <c r="G595" s="14">
        <v>23.51</v>
      </c>
      <c r="H595" s="14"/>
      <c r="I595" s="14"/>
      <c r="J595" s="14"/>
    </row>
    <row r="596" spans="1:10">
      <c r="A596" s="13" t="s">
        <v>185</v>
      </c>
      <c r="B596" s="14">
        <v>5.66</v>
      </c>
      <c r="C596" s="14">
        <v>15</v>
      </c>
      <c r="D596" s="14">
        <v>15.03</v>
      </c>
      <c r="E596" s="14">
        <v>15.4</v>
      </c>
      <c r="F596" s="14">
        <v>17.350000000000001</v>
      </c>
      <c r="G596" s="14">
        <v>9.42</v>
      </c>
      <c r="H596" s="14"/>
      <c r="I596" s="14"/>
      <c r="J596" s="14"/>
    </row>
    <row r="597" spans="1:10">
      <c r="A597" s="16" t="s">
        <v>348</v>
      </c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>
      <c r="A598" s="13" t="s">
        <v>183</v>
      </c>
      <c r="B598" s="20">
        <v>222.76</v>
      </c>
      <c r="C598" s="20">
        <v>141.85</v>
      </c>
      <c r="D598" s="20">
        <v>162.74</v>
      </c>
      <c r="E598" s="20">
        <v>181.97</v>
      </c>
      <c r="F598" s="20">
        <v>242.2</v>
      </c>
      <c r="G598" s="20">
        <v>384.84</v>
      </c>
      <c r="H598" s="20"/>
      <c r="I598" s="20"/>
      <c r="J598" s="20"/>
    </row>
    <row r="599" spans="1:10">
      <c r="A599" s="13" t="s">
        <v>184</v>
      </c>
      <c r="B599" s="14">
        <v>11.13</v>
      </c>
      <c r="C599" s="14">
        <v>23.39</v>
      </c>
      <c r="D599" s="14">
        <v>21.05</v>
      </c>
      <c r="E599" s="14">
        <v>20.49</v>
      </c>
      <c r="F599" s="14">
        <v>18.63</v>
      </c>
      <c r="G599" s="14">
        <v>41.78</v>
      </c>
      <c r="H599" s="14"/>
      <c r="I599" s="14"/>
      <c r="J599" s="14"/>
    </row>
    <row r="600" spans="1:10">
      <c r="A600" s="13" t="s">
        <v>185</v>
      </c>
      <c r="B600" s="14">
        <v>5</v>
      </c>
      <c r="C600" s="14">
        <v>16.489999999999998</v>
      </c>
      <c r="D600" s="14">
        <v>12.94</v>
      </c>
      <c r="E600" s="14">
        <v>11.26</v>
      </c>
      <c r="F600" s="14">
        <v>7.69</v>
      </c>
      <c r="G600" s="14">
        <v>10.86</v>
      </c>
      <c r="H600" s="14"/>
      <c r="I600" s="14"/>
      <c r="J600" s="14"/>
    </row>
    <row r="601" spans="1:10">
      <c r="A601" s="18" t="s">
        <v>349</v>
      </c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>
      <c r="A602" s="13" t="s">
        <v>183</v>
      </c>
      <c r="B602" s="20">
        <v>47.22</v>
      </c>
      <c r="C602" s="20">
        <v>31.84</v>
      </c>
      <c r="D602" s="20">
        <v>30.45</v>
      </c>
      <c r="E602" s="20">
        <v>37.159999999999997</v>
      </c>
      <c r="F602" s="20">
        <v>48.09</v>
      </c>
      <c r="G602" s="20">
        <v>88.54</v>
      </c>
      <c r="H602" s="20"/>
      <c r="I602" s="20"/>
      <c r="J602" s="20"/>
    </row>
    <row r="603" spans="1:10">
      <c r="A603" s="13" t="s">
        <v>184</v>
      </c>
      <c r="B603" s="14">
        <v>5.01</v>
      </c>
      <c r="C603" s="14">
        <v>11.15</v>
      </c>
      <c r="D603" s="14">
        <v>5.92</v>
      </c>
      <c r="E603" s="14">
        <v>8</v>
      </c>
      <c r="F603" s="14">
        <v>8.33</v>
      </c>
      <c r="G603" s="14">
        <v>15.91</v>
      </c>
      <c r="H603" s="14"/>
      <c r="I603" s="14"/>
      <c r="J603" s="14"/>
    </row>
    <row r="604" spans="1:10">
      <c r="A604" s="13" t="s">
        <v>185</v>
      </c>
      <c r="B604" s="14">
        <v>10.62</v>
      </c>
      <c r="C604" s="14">
        <v>35.03</v>
      </c>
      <c r="D604" s="14">
        <v>19.43</v>
      </c>
      <c r="E604" s="14">
        <v>21.52</v>
      </c>
      <c r="F604" s="14">
        <v>17.32</v>
      </c>
      <c r="G604" s="14">
        <v>17.97</v>
      </c>
      <c r="H604" s="14"/>
      <c r="I604" s="14"/>
      <c r="J604" s="14"/>
    </row>
    <row r="605" spans="1:10">
      <c r="A605" s="18" t="s">
        <v>350</v>
      </c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>
      <c r="A606" s="13" t="s">
        <v>183</v>
      </c>
      <c r="B606" s="20">
        <v>78.52</v>
      </c>
      <c r="C606" s="20">
        <v>39.22</v>
      </c>
      <c r="D606" s="20">
        <v>56.86</v>
      </c>
      <c r="E606" s="20">
        <v>63.41</v>
      </c>
      <c r="F606" s="20">
        <v>82.31</v>
      </c>
      <c r="G606" s="20">
        <v>150.72</v>
      </c>
      <c r="H606" s="20"/>
      <c r="I606" s="20"/>
      <c r="J606" s="20"/>
    </row>
    <row r="607" spans="1:10">
      <c r="A607" s="13" t="s">
        <v>184</v>
      </c>
      <c r="B607" s="14">
        <v>7.25</v>
      </c>
      <c r="C607" s="14">
        <v>8.4600000000000009</v>
      </c>
      <c r="D607" s="14">
        <v>11.49</v>
      </c>
      <c r="E607" s="14">
        <v>11.19</v>
      </c>
      <c r="F607" s="14">
        <v>11.72</v>
      </c>
      <c r="G607" s="14">
        <v>27.34</v>
      </c>
      <c r="H607" s="14"/>
      <c r="I607" s="14"/>
      <c r="J607" s="14"/>
    </row>
    <row r="608" spans="1:10">
      <c r="A608" s="13" t="s">
        <v>185</v>
      </c>
      <c r="B608" s="14">
        <v>9.24</v>
      </c>
      <c r="C608" s="14">
        <v>21.56</v>
      </c>
      <c r="D608" s="14">
        <v>20.21</v>
      </c>
      <c r="E608" s="14">
        <v>17.64</v>
      </c>
      <c r="F608" s="14">
        <v>14.24</v>
      </c>
      <c r="G608" s="14">
        <v>18.14</v>
      </c>
      <c r="H608" s="14"/>
      <c r="I608" s="14"/>
      <c r="J608" s="14"/>
    </row>
    <row r="609" spans="1:10">
      <c r="A609" s="18" t="s">
        <v>351</v>
      </c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>
      <c r="A610" s="13" t="s">
        <v>183</v>
      </c>
      <c r="B610" s="20">
        <v>49.87</v>
      </c>
      <c r="C610" s="20">
        <v>25.35</v>
      </c>
      <c r="D610" s="20">
        <v>38.61</v>
      </c>
      <c r="E610" s="20">
        <v>37.43</v>
      </c>
      <c r="F610" s="20">
        <v>64.03</v>
      </c>
      <c r="G610" s="20">
        <v>83.85</v>
      </c>
      <c r="H610" s="20"/>
      <c r="I610" s="20"/>
      <c r="J610" s="20"/>
    </row>
    <row r="611" spans="1:10">
      <c r="A611" s="13" t="s">
        <v>184</v>
      </c>
      <c r="B611" s="14">
        <v>3.46</v>
      </c>
      <c r="C611" s="14">
        <v>4.2300000000000004</v>
      </c>
      <c r="D611" s="14">
        <v>10.66</v>
      </c>
      <c r="E611" s="14">
        <v>4.17</v>
      </c>
      <c r="F611" s="14">
        <v>5.32</v>
      </c>
      <c r="G611" s="14">
        <v>8.9600000000000009</v>
      </c>
      <c r="H611" s="14"/>
      <c r="I611" s="14"/>
      <c r="J611" s="14"/>
    </row>
    <row r="612" spans="1:10">
      <c r="A612" s="13" t="s">
        <v>185</v>
      </c>
      <c r="B612" s="14">
        <v>6.94</v>
      </c>
      <c r="C612" s="14">
        <v>16.68</v>
      </c>
      <c r="D612" s="14">
        <v>27.61</v>
      </c>
      <c r="E612" s="14">
        <v>11.14</v>
      </c>
      <c r="F612" s="14">
        <v>8.31</v>
      </c>
      <c r="G612" s="14">
        <v>10.69</v>
      </c>
      <c r="H612" s="14"/>
      <c r="I612" s="14"/>
      <c r="J612" s="14"/>
    </row>
    <row r="613" spans="1:10">
      <c r="A613" s="18" t="s">
        <v>352</v>
      </c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>
      <c r="A614" s="13" t="s">
        <v>183</v>
      </c>
      <c r="B614" s="20">
        <v>47.15</v>
      </c>
      <c r="C614" s="20">
        <v>45.44</v>
      </c>
      <c r="D614" s="20">
        <v>36.82</v>
      </c>
      <c r="E614" s="20">
        <v>43.96</v>
      </c>
      <c r="F614" s="20">
        <v>47.78</v>
      </c>
      <c r="G614" s="20">
        <v>61.73</v>
      </c>
      <c r="H614" s="20"/>
      <c r="I614" s="20"/>
      <c r="J614" s="20"/>
    </row>
    <row r="615" spans="1:10">
      <c r="A615" s="13" t="s">
        <v>184</v>
      </c>
      <c r="B615" s="14">
        <v>5.64</v>
      </c>
      <c r="C615" s="14">
        <v>12.19</v>
      </c>
      <c r="D615" s="14">
        <v>9.15</v>
      </c>
      <c r="E615" s="14">
        <v>9.36</v>
      </c>
      <c r="F615" s="14">
        <v>10.199999999999999</v>
      </c>
      <c r="G615" s="14">
        <v>10.4</v>
      </c>
      <c r="H615" s="14"/>
      <c r="I615" s="14"/>
      <c r="J615" s="14"/>
    </row>
    <row r="616" spans="1:10">
      <c r="A616" s="13" t="s">
        <v>185</v>
      </c>
      <c r="B616" s="14">
        <v>11.96</v>
      </c>
      <c r="C616" s="14">
        <v>26.83</v>
      </c>
      <c r="D616" s="14">
        <v>24.85</v>
      </c>
      <c r="E616" s="14">
        <v>21.3</v>
      </c>
      <c r="F616" s="14">
        <v>21.35</v>
      </c>
      <c r="G616" s="14">
        <v>16.84</v>
      </c>
      <c r="H616" s="14"/>
      <c r="I616" s="14"/>
      <c r="J616" s="14"/>
    </row>
    <row r="617" spans="1:10">
      <c r="A617" s="21" t="s">
        <v>353</v>
      </c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>
      <c r="A618" s="13" t="s">
        <v>183</v>
      </c>
      <c r="B618" s="20">
        <v>18.32</v>
      </c>
      <c r="C618" s="20">
        <v>18.260000000000002</v>
      </c>
      <c r="D618" s="20">
        <v>13.06</v>
      </c>
      <c r="E618" s="20">
        <v>16.11</v>
      </c>
      <c r="F618" s="20">
        <v>22.6</v>
      </c>
      <c r="G618" s="20">
        <v>21.59</v>
      </c>
      <c r="H618" s="20"/>
      <c r="I618" s="20"/>
      <c r="J618" s="20"/>
    </row>
    <row r="619" spans="1:10">
      <c r="A619" s="13" t="s">
        <v>184</v>
      </c>
      <c r="B619" s="14">
        <v>4.2300000000000004</v>
      </c>
      <c r="C619" s="14">
        <v>9.6199999999999992</v>
      </c>
      <c r="D619" s="14">
        <v>6.9</v>
      </c>
      <c r="E619" s="14">
        <v>4.55</v>
      </c>
      <c r="F619" s="14">
        <v>8.99</v>
      </c>
      <c r="G619" s="14">
        <v>4.68</v>
      </c>
      <c r="H619" s="14"/>
      <c r="I619" s="14"/>
      <c r="J619" s="14"/>
    </row>
    <row r="620" spans="1:10">
      <c r="A620" s="13" t="s">
        <v>185</v>
      </c>
      <c r="B620" s="14">
        <v>23.09</v>
      </c>
      <c r="C620" s="14">
        <v>52.7</v>
      </c>
      <c r="D620" s="14">
        <v>52.87</v>
      </c>
      <c r="E620" s="14">
        <v>28.22</v>
      </c>
      <c r="F620" s="14">
        <v>39.78</v>
      </c>
      <c r="G620" s="14">
        <v>21.68</v>
      </c>
      <c r="H620" s="14"/>
      <c r="I620" s="14"/>
      <c r="J620" s="14"/>
    </row>
    <row r="621" spans="1:10">
      <c r="A621" s="21" t="s">
        <v>354</v>
      </c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>
      <c r="A622" s="13" t="s">
        <v>183</v>
      </c>
      <c r="B622" s="20">
        <v>28.82</v>
      </c>
      <c r="C622" s="20">
        <v>27.18</v>
      </c>
      <c r="D622" s="20">
        <v>23.77</v>
      </c>
      <c r="E622" s="20">
        <v>27.85</v>
      </c>
      <c r="F622" s="20">
        <v>25.18</v>
      </c>
      <c r="G622" s="20">
        <v>40.14</v>
      </c>
      <c r="H622" s="20"/>
      <c r="I622" s="20"/>
      <c r="J622" s="20"/>
    </row>
    <row r="623" spans="1:10">
      <c r="A623" s="13" t="s">
        <v>184</v>
      </c>
      <c r="B623" s="14">
        <v>2.93</v>
      </c>
      <c r="C623" s="14">
        <v>7.71</v>
      </c>
      <c r="D623" s="14">
        <v>6.08</v>
      </c>
      <c r="E623" s="14">
        <v>7.29</v>
      </c>
      <c r="F623" s="14">
        <v>5.0599999999999996</v>
      </c>
      <c r="G623" s="14">
        <v>8.51</v>
      </c>
      <c r="H623" s="14"/>
      <c r="I623" s="14"/>
      <c r="J623" s="14"/>
    </row>
    <row r="624" spans="1:10">
      <c r="A624" s="13" t="s">
        <v>185</v>
      </c>
      <c r="B624" s="14">
        <v>10.16</v>
      </c>
      <c r="C624" s="14">
        <v>28.35</v>
      </c>
      <c r="D624" s="14">
        <v>25.56</v>
      </c>
      <c r="E624" s="14">
        <v>26.18</v>
      </c>
      <c r="F624" s="14">
        <v>20.11</v>
      </c>
      <c r="G624" s="14">
        <v>21.19</v>
      </c>
      <c r="H624" s="14"/>
      <c r="I624" s="14"/>
      <c r="J624" s="14"/>
    </row>
    <row r="625" spans="1:10">
      <c r="A625" s="16" t="s">
        <v>355</v>
      </c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>
      <c r="A626" s="13" t="s">
        <v>183</v>
      </c>
      <c r="B626" s="20">
        <v>99.18</v>
      </c>
      <c r="C626" s="20">
        <v>29.73</v>
      </c>
      <c r="D626" s="20">
        <v>64.31</v>
      </c>
      <c r="E626" s="20">
        <v>85.16</v>
      </c>
      <c r="F626" s="20">
        <v>94.89</v>
      </c>
      <c r="G626" s="20">
        <v>221.6</v>
      </c>
      <c r="H626" s="20"/>
      <c r="I626" s="20"/>
      <c r="J626" s="20"/>
    </row>
    <row r="627" spans="1:10">
      <c r="A627" s="13" t="s">
        <v>184</v>
      </c>
      <c r="B627" s="14">
        <v>13.14</v>
      </c>
      <c r="C627" s="14">
        <v>15.4</v>
      </c>
      <c r="D627" s="14">
        <v>17.23</v>
      </c>
      <c r="E627" s="14">
        <v>25.6</v>
      </c>
      <c r="F627" s="14">
        <v>19.04</v>
      </c>
      <c r="G627" s="14">
        <v>49.6</v>
      </c>
      <c r="H627" s="14"/>
      <c r="I627" s="14"/>
      <c r="J627" s="14"/>
    </row>
    <row r="628" spans="1:10">
      <c r="A628" s="13" t="s">
        <v>185</v>
      </c>
      <c r="B628" s="14">
        <v>13.25</v>
      </c>
      <c r="C628" s="14">
        <v>51.78</v>
      </c>
      <c r="D628" s="14">
        <v>26.79</v>
      </c>
      <c r="E628" s="14">
        <v>30.07</v>
      </c>
      <c r="F628" s="14">
        <v>20.059999999999999</v>
      </c>
      <c r="G628" s="14">
        <v>22.38</v>
      </c>
      <c r="H628" s="14"/>
      <c r="I628" s="14"/>
      <c r="J628" s="14"/>
    </row>
    <row r="629" spans="1:10">
      <c r="A629" s="16" t="s">
        <v>356</v>
      </c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>
      <c r="A630" s="13" t="s">
        <v>183</v>
      </c>
      <c r="B630" s="20">
        <v>22.26</v>
      </c>
      <c r="C630" s="20">
        <v>11.75</v>
      </c>
      <c r="D630" s="20">
        <v>9.43</v>
      </c>
      <c r="E630" s="20">
        <v>20.45</v>
      </c>
      <c r="F630" s="20">
        <v>25.54</v>
      </c>
      <c r="G630" s="20">
        <v>44.08</v>
      </c>
      <c r="H630" s="20"/>
      <c r="I630" s="20"/>
      <c r="J630" s="20"/>
    </row>
    <row r="631" spans="1:10">
      <c r="A631" s="13" t="s">
        <v>184</v>
      </c>
      <c r="B631" s="14">
        <v>4.8899999999999997</v>
      </c>
      <c r="C631" s="14">
        <v>5.87</v>
      </c>
      <c r="D631" s="14">
        <v>2.25</v>
      </c>
      <c r="E631" s="14">
        <v>10.1</v>
      </c>
      <c r="F631" s="14">
        <v>11.59</v>
      </c>
      <c r="G631" s="14">
        <v>8.3699999999999992</v>
      </c>
      <c r="H631" s="14"/>
      <c r="I631" s="14"/>
      <c r="J631" s="14"/>
    </row>
    <row r="632" spans="1:10">
      <c r="A632" s="13" t="s">
        <v>185</v>
      </c>
      <c r="B632" s="14">
        <v>21.97</v>
      </c>
      <c r="C632" s="14">
        <v>49.94</v>
      </c>
      <c r="D632" s="14">
        <v>23.82</v>
      </c>
      <c r="E632" s="14">
        <v>49.42</v>
      </c>
      <c r="F632" s="14">
        <v>45.38</v>
      </c>
      <c r="G632" s="14">
        <v>18.989999999999998</v>
      </c>
      <c r="H632" s="14"/>
      <c r="I632" s="14"/>
      <c r="J632" s="14"/>
    </row>
    <row r="633" spans="1:10">
      <c r="A633" s="16" t="s">
        <v>357</v>
      </c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>
      <c r="A634" s="13" t="s">
        <v>183</v>
      </c>
      <c r="B634" s="20">
        <v>88.54</v>
      </c>
      <c r="C634" s="20">
        <v>48.81</v>
      </c>
      <c r="D634" s="20">
        <v>49.87</v>
      </c>
      <c r="E634" s="20">
        <v>71.819999999999993</v>
      </c>
      <c r="F634" s="20">
        <v>88.34</v>
      </c>
      <c r="G634" s="20">
        <v>183.72</v>
      </c>
      <c r="H634" s="20"/>
      <c r="I634" s="20"/>
      <c r="J634" s="20"/>
    </row>
    <row r="635" spans="1:10">
      <c r="A635" s="13" t="s">
        <v>184</v>
      </c>
      <c r="B635" s="14">
        <v>7.32</v>
      </c>
      <c r="C635" s="14">
        <v>10.130000000000001</v>
      </c>
      <c r="D635" s="14">
        <v>9.86</v>
      </c>
      <c r="E635" s="14">
        <v>14.53</v>
      </c>
      <c r="F635" s="14">
        <v>10.34</v>
      </c>
      <c r="G635" s="14">
        <v>21.38</v>
      </c>
      <c r="H635" s="14"/>
      <c r="I635" s="14"/>
      <c r="J635" s="14"/>
    </row>
    <row r="636" spans="1:10">
      <c r="A636" s="13" t="s">
        <v>185</v>
      </c>
      <c r="B636" s="14">
        <v>8.26</v>
      </c>
      <c r="C636" s="14">
        <v>20.75</v>
      </c>
      <c r="D636" s="14">
        <v>19.77</v>
      </c>
      <c r="E636" s="14">
        <v>20.22</v>
      </c>
      <c r="F636" s="14">
        <v>11.71</v>
      </c>
      <c r="G636" s="14">
        <v>11.64</v>
      </c>
      <c r="H636" s="14"/>
      <c r="I636" s="14"/>
      <c r="J636" s="14"/>
    </row>
    <row r="637" spans="1:10">
      <c r="A637" s="18" t="s">
        <v>358</v>
      </c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>
      <c r="A638" s="13" t="s">
        <v>183</v>
      </c>
      <c r="B638" s="20">
        <v>29.14</v>
      </c>
      <c r="C638" s="20">
        <v>20.47</v>
      </c>
      <c r="D638" s="20">
        <v>18.54</v>
      </c>
      <c r="E638" s="20">
        <v>24.92</v>
      </c>
      <c r="F638" s="20">
        <v>34.86</v>
      </c>
      <c r="G638" s="20">
        <v>46.87</v>
      </c>
      <c r="H638" s="20"/>
      <c r="I638" s="20"/>
      <c r="J638" s="20"/>
    </row>
    <row r="639" spans="1:10">
      <c r="A639" s="13" t="s">
        <v>184</v>
      </c>
      <c r="B639" s="14">
        <v>2.94</v>
      </c>
      <c r="C639" s="14">
        <v>5.43</v>
      </c>
      <c r="D639" s="14">
        <v>5.3</v>
      </c>
      <c r="E639" s="14">
        <v>5.09</v>
      </c>
      <c r="F639" s="14">
        <v>5.79</v>
      </c>
      <c r="G639" s="14">
        <v>7.26</v>
      </c>
      <c r="H639" s="14"/>
      <c r="I639" s="14"/>
      <c r="J639" s="14"/>
    </row>
    <row r="640" spans="1:10">
      <c r="A640" s="13" t="s">
        <v>185</v>
      </c>
      <c r="B640" s="14">
        <v>10.09</v>
      </c>
      <c r="C640" s="14">
        <v>26.52</v>
      </c>
      <c r="D640" s="14">
        <v>28.61</v>
      </c>
      <c r="E640" s="14">
        <v>20.440000000000001</v>
      </c>
      <c r="F640" s="14">
        <v>16.61</v>
      </c>
      <c r="G640" s="14">
        <v>15.48</v>
      </c>
      <c r="H640" s="14"/>
      <c r="I640" s="14"/>
      <c r="J640" s="14"/>
    </row>
    <row r="641" spans="1:10">
      <c r="A641" s="18" t="s">
        <v>359</v>
      </c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>
      <c r="A642" s="13" t="s">
        <v>183</v>
      </c>
      <c r="B642" s="20">
        <v>59.4</v>
      </c>
      <c r="C642" s="20">
        <v>28.34</v>
      </c>
      <c r="D642" s="20">
        <v>31.33</v>
      </c>
      <c r="E642" s="20">
        <v>46.9</v>
      </c>
      <c r="F642" s="20">
        <v>53.48</v>
      </c>
      <c r="G642" s="20">
        <v>136.85</v>
      </c>
      <c r="H642" s="20"/>
      <c r="I642" s="20"/>
      <c r="J642" s="20"/>
    </row>
    <row r="643" spans="1:10">
      <c r="A643" s="13" t="s">
        <v>184</v>
      </c>
      <c r="B643" s="14">
        <v>5.83</v>
      </c>
      <c r="C643" s="14">
        <v>7.54</v>
      </c>
      <c r="D643" s="14">
        <v>8.16</v>
      </c>
      <c r="E643" s="14">
        <v>12.39</v>
      </c>
      <c r="F643" s="14">
        <v>7.88</v>
      </c>
      <c r="G643" s="14">
        <v>17.18</v>
      </c>
      <c r="H643" s="14"/>
      <c r="I643" s="14"/>
      <c r="J643" s="14"/>
    </row>
    <row r="644" spans="1:10">
      <c r="A644" s="13" t="s">
        <v>185</v>
      </c>
      <c r="B644" s="14">
        <v>9.82</v>
      </c>
      <c r="C644" s="14">
        <v>26.62</v>
      </c>
      <c r="D644" s="14">
        <v>26.05</v>
      </c>
      <c r="E644" s="14">
        <v>26.42</v>
      </c>
      <c r="F644" s="14">
        <v>14.74</v>
      </c>
      <c r="G644" s="14">
        <v>12.55</v>
      </c>
      <c r="H644" s="14"/>
      <c r="I644" s="14"/>
      <c r="J644" s="14"/>
    </row>
    <row r="645" spans="1:10">
      <c r="A645" s="16" t="s">
        <v>360</v>
      </c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>
      <c r="A646" s="13" t="s">
        <v>183</v>
      </c>
      <c r="B646" s="20">
        <v>12.12</v>
      </c>
      <c r="C646" s="20">
        <v>5.08</v>
      </c>
      <c r="D646" s="20">
        <v>6.04</v>
      </c>
      <c r="E646" s="20">
        <v>10.92</v>
      </c>
      <c r="F646" s="20">
        <v>16.34</v>
      </c>
      <c r="G646" s="20">
        <v>22.21</v>
      </c>
      <c r="H646" s="20"/>
      <c r="I646" s="20"/>
      <c r="J646" s="20"/>
    </row>
    <row r="647" spans="1:10">
      <c r="A647" s="13" t="s">
        <v>184</v>
      </c>
      <c r="B647" s="14">
        <v>1.45</v>
      </c>
      <c r="C647" s="14">
        <v>1.56</v>
      </c>
      <c r="D647" s="14">
        <v>1.85</v>
      </c>
      <c r="E647" s="14">
        <v>3.2</v>
      </c>
      <c r="F647" s="14">
        <v>4.07</v>
      </c>
      <c r="G647" s="14">
        <v>6.05</v>
      </c>
      <c r="H647" s="14"/>
      <c r="I647" s="14"/>
      <c r="J647" s="14"/>
    </row>
    <row r="648" spans="1:10">
      <c r="A648" s="13" t="s">
        <v>185</v>
      </c>
      <c r="B648" s="14">
        <v>11.96</v>
      </c>
      <c r="C648" s="14">
        <v>30.73</v>
      </c>
      <c r="D648" s="14">
        <v>30.62</v>
      </c>
      <c r="E648" s="14">
        <v>29.29</v>
      </c>
      <c r="F648" s="14">
        <v>24.89</v>
      </c>
      <c r="G648" s="14">
        <v>27.22</v>
      </c>
      <c r="H648" s="14"/>
      <c r="I648" s="14"/>
      <c r="J648" s="14"/>
    </row>
    <row r="649" spans="1:10">
      <c r="A649" s="16" t="s">
        <v>361</v>
      </c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>
      <c r="A650" s="13" t="s">
        <v>183</v>
      </c>
      <c r="B650" s="20">
        <v>0.91</v>
      </c>
      <c r="C650" s="20">
        <v>0.18</v>
      </c>
      <c r="D650" s="20">
        <v>0.56000000000000005</v>
      </c>
      <c r="E650" s="20">
        <v>0.86</v>
      </c>
      <c r="F650" s="20">
        <v>1.02</v>
      </c>
      <c r="G650" s="20">
        <v>1.93</v>
      </c>
      <c r="H650" s="20"/>
      <c r="I650" s="20"/>
      <c r="J650" s="20"/>
    </row>
    <row r="651" spans="1:10">
      <c r="A651" s="13" t="s">
        <v>184</v>
      </c>
      <c r="B651" s="14">
        <v>0.15</v>
      </c>
      <c r="C651" s="14">
        <v>7.0000000000000007E-2</v>
      </c>
      <c r="D651" s="14">
        <v>0.14000000000000001</v>
      </c>
      <c r="E651" s="14">
        <v>0.25</v>
      </c>
      <c r="F651" s="14">
        <v>0.35</v>
      </c>
      <c r="G651" s="14">
        <v>0.38</v>
      </c>
      <c r="H651" s="14"/>
      <c r="I651" s="14"/>
      <c r="J651" s="14"/>
    </row>
    <row r="652" spans="1:10">
      <c r="A652" s="13" t="s">
        <v>185</v>
      </c>
      <c r="B652" s="14">
        <v>16.760000000000002</v>
      </c>
      <c r="C652" s="14">
        <v>39.270000000000003</v>
      </c>
      <c r="D652" s="14">
        <v>24.16</v>
      </c>
      <c r="E652" s="14">
        <v>29.53</v>
      </c>
      <c r="F652" s="14">
        <v>34.020000000000003</v>
      </c>
      <c r="G652" s="14">
        <v>19.47</v>
      </c>
      <c r="H652" s="14"/>
      <c r="I652" s="14"/>
      <c r="J652" s="14"/>
    </row>
    <row r="653" spans="1:10">
      <c r="A653" s="16" t="s">
        <v>362</v>
      </c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>
      <c r="A654" s="13" t="s">
        <v>183</v>
      </c>
      <c r="B654" s="20">
        <v>323.68</v>
      </c>
      <c r="C654" s="20">
        <v>65.69</v>
      </c>
      <c r="D654" s="20">
        <v>50.43</v>
      </c>
      <c r="E654" s="20">
        <v>153.63999999999999</v>
      </c>
      <c r="F654" s="20">
        <v>299.67</v>
      </c>
      <c r="G654" s="20">
        <v>1047.95</v>
      </c>
      <c r="H654" s="20"/>
      <c r="I654" s="20"/>
      <c r="J654" s="20"/>
    </row>
    <row r="655" spans="1:10">
      <c r="A655" s="13" t="s">
        <v>184</v>
      </c>
      <c r="B655" s="14">
        <v>30.29</v>
      </c>
      <c r="C655" s="14">
        <v>25.74</v>
      </c>
      <c r="D655" s="14">
        <v>11.49</v>
      </c>
      <c r="E655" s="14">
        <v>40.44</v>
      </c>
      <c r="F655" s="14">
        <v>52.6</v>
      </c>
      <c r="G655" s="14">
        <v>136.72999999999999</v>
      </c>
      <c r="H655" s="14"/>
      <c r="I655" s="14"/>
      <c r="J655" s="14"/>
    </row>
    <row r="656" spans="1:10">
      <c r="A656" s="13" t="s">
        <v>185</v>
      </c>
      <c r="B656" s="14">
        <v>9.36</v>
      </c>
      <c r="C656" s="14">
        <v>39.18</v>
      </c>
      <c r="D656" s="14">
        <v>22.78</v>
      </c>
      <c r="E656" s="14">
        <v>26.32</v>
      </c>
      <c r="F656" s="14">
        <v>17.55</v>
      </c>
      <c r="G656" s="14">
        <v>13.05</v>
      </c>
      <c r="H656" s="14"/>
      <c r="I656" s="14"/>
      <c r="J656" s="14"/>
    </row>
    <row r="657" spans="1:10">
      <c r="A657" s="16" t="s">
        <v>363</v>
      </c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>
      <c r="A658" s="13" t="s">
        <v>183</v>
      </c>
      <c r="B658" s="20">
        <v>99.33</v>
      </c>
      <c r="C658" s="20">
        <v>49.42</v>
      </c>
      <c r="D658" s="20">
        <v>52.26</v>
      </c>
      <c r="E658" s="20">
        <v>70.7</v>
      </c>
      <c r="F658" s="20">
        <v>98.85</v>
      </c>
      <c r="G658" s="20">
        <v>225.25</v>
      </c>
      <c r="H658" s="20"/>
      <c r="I658" s="20"/>
      <c r="J658" s="20"/>
    </row>
    <row r="659" spans="1:10">
      <c r="A659" s="13" t="s">
        <v>184</v>
      </c>
      <c r="B659" s="14">
        <v>10.56</v>
      </c>
      <c r="C659" s="14">
        <v>26.2</v>
      </c>
      <c r="D659" s="14">
        <v>10.47</v>
      </c>
      <c r="E659" s="14">
        <v>15.66</v>
      </c>
      <c r="F659" s="14">
        <v>20.28</v>
      </c>
      <c r="G659" s="14">
        <v>33.21</v>
      </c>
      <c r="H659" s="14"/>
      <c r="I659" s="14"/>
      <c r="J659" s="14"/>
    </row>
    <row r="660" spans="1:10">
      <c r="A660" s="13" t="s">
        <v>185</v>
      </c>
      <c r="B660" s="14">
        <v>10.63</v>
      </c>
      <c r="C660" s="14">
        <v>53.01</v>
      </c>
      <c r="D660" s="14">
        <v>20.03</v>
      </c>
      <c r="E660" s="14">
        <v>22.15</v>
      </c>
      <c r="F660" s="14">
        <v>20.52</v>
      </c>
      <c r="G660" s="14">
        <v>14.75</v>
      </c>
      <c r="H660" s="14"/>
      <c r="I660" s="14"/>
      <c r="J660" s="14"/>
    </row>
    <row r="662" spans="1:10">
      <c r="A662" s="19" t="s">
        <v>364</v>
      </c>
    </row>
    <row r="663" spans="1:10">
      <c r="A663" s="19" t="s">
        <v>365</v>
      </c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5" sqref="B5"/>
    </sheetView>
  </sheetViews>
  <sheetFormatPr baseColWidth="10" defaultRowHeight="15" x14ac:dyDescent="0"/>
  <cols>
    <col min="1" max="1" width="40" bestFit="1" customWidth="1"/>
  </cols>
  <sheetData>
    <row r="1" spans="1:7" s="39" customFormat="1" ht="25.5" customHeight="1">
      <c r="A1" s="89" t="s">
        <v>751</v>
      </c>
      <c r="B1" s="90"/>
      <c r="C1" s="90"/>
      <c r="D1" s="90"/>
      <c r="E1" s="90"/>
      <c r="F1" s="90"/>
      <c r="G1" s="90"/>
    </row>
    <row r="2" spans="1:7" s="39" customFormat="1" ht="12.75" customHeight="1">
      <c r="A2" s="40" t="s">
        <v>585</v>
      </c>
    </row>
    <row r="3" spans="1:7" s="42" customFormat="1" ht="12.75" customHeight="1">
      <c r="A3" s="39"/>
      <c r="B3" s="39"/>
      <c r="C3" s="39"/>
      <c r="D3" s="39"/>
      <c r="E3" s="39"/>
      <c r="F3" s="39"/>
      <c r="G3" s="39"/>
    </row>
    <row r="4" spans="1:7" s="42" customFormat="1" ht="38.25" customHeight="1">
      <c r="A4" s="55" t="s">
        <v>753</v>
      </c>
      <c r="B4" s="41" t="s">
        <v>153</v>
      </c>
      <c r="C4" s="41" t="s">
        <v>587</v>
      </c>
      <c r="D4" s="41" t="s">
        <v>588</v>
      </c>
      <c r="E4" s="41" t="s">
        <v>589</v>
      </c>
      <c r="F4" s="41" t="s">
        <v>590</v>
      </c>
      <c r="G4" s="41" t="s">
        <v>591</v>
      </c>
    </row>
    <row r="5" spans="1:7" s="39" customFormat="1">
      <c r="A5" s="56">
        <v>1989</v>
      </c>
      <c r="B5" s="2">
        <f>'1989'!B7</f>
        <v>31308</v>
      </c>
      <c r="C5" s="2">
        <f>'1989'!C7</f>
        <v>5720</v>
      </c>
      <c r="D5" s="2">
        <f>'1989'!D7</f>
        <v>13894</v>
      </c>
      <c r="E5" s="2">
        <f>'1989'!E7</f>
        <v>23856</v>
      </c>
      <c r="F5" s="2">
        <f>'1989'!F7</f>
        <v>37524</v>
      </c>
      <c r="G5" s="2">
        <f>'1989'!G7</f>
        <v>75406</v>
      </c>
    </row>
    <row r="6" spans="1:7" s="39" customFormat="1">
      <c r="A6" s="56">
        <v>1990</v>
      </c>
      <c r="B6" s="2">
        <f>'1990'!B7</f>
        <v>28937</v>
      </c>
      <c r="C6" s="2">
        <f>'1990'!C7</f>
        <v>5553</v>
      </c>
      <c r="D6" s="2">
        <f>'1990'!D7</f>
        <v>13429</v>
      </c>
      <c r="E6" s="2">
        <f>'1990'!E7</f>
        <v>22678</v>
      </c>
      <c r="F6" s="2">
        <f>'1990'!F7</f>
        <v>35049</v>
      </c>
      <c r="G6" s="2">
        <f>'1990'!G7</f>
        <v>67835</v>
      </c>
    </row>
    <row r="7" spans="1:7" s="39" customFormat="1">
      <c r="A7" s="56">
        <v>1991</v>
      </c>
      <c r="B7" s="2">
        <f>'1991'!B7</f>
        <v>30729</v>
      </c>
      <c r="C7" s="2">
        <f>'1991'!C7</f>
        <v>5648</v>
      </c>
      <c r="D7" s="2">
        <f>'1991'!D7</f>
        <v>14308</v>
      </c>
      <c r="E7" s="2">
        <f>'1991'!E7</f>
        <v>23973</v>
      </c>
      <c r="F7" s="2">
        <f>'1991'!F7</f>
        <v>37237</v>
      </c>
      <c r="G7" s="2">
        <f>'1991'!G7</f>
        <v>72332</v>
      </c>
    </row>
    <row r="8" spans="1:7" s="39" customFormat="1">
      <c r="A8" s="56">
        <v>1992</v>
      </c>
      <c r="B8" s="2">
        <f>'1992'!B$7</f>
        <v>30786</v>
      </c>
      <c r="C8" s="2">
        <f>'1992'!C$7</f>
        <v>5841</v>
      </c>
      <c r="D8" s="2">
        <f>'1992'!D$7</f>
        <v>14115</v>
      </c>
      <c r="E8" s="2">
        <f>'1992'!E$7</f>
        <v>23399</v>
      </c>
      <c r="F8" s="2">
        <f>'1992'!F$7</f>
        <v>36957</v>
      </c>
      <c r="G8" s="2">
        <f>'1992'!G$7</f>
        <v>73479</v>
      </c>
    </row>
    <row r="9" spans="1:7" s="39" customFormat="1">
      <c r="A9" s="56">
        <v>1993</v>
      </c>
      <c r="B9" s="2">
        <f>'1993'!B$7</f>
        <v>31890</v>
      </c>
      <c r="C9" s="2">
        <f>'1993'!C$7</f>
        <v>6285</v>
      </c>
      <c r="D9" s="2">
        <f>'1993'!D$7</f>
        <v>14606</v>
      </c>
      <c r="E9" s="2">
        <f>'1993'!E$7</f>
        <v>24290</v>
      </c>
      <c r="F9" s="2">
        <f>'1993'!F$7</f>
        <v>38432</v>
      </c>
      <c r="G9" s="2">
        <f>'1993'!G$7</f>
        <v>75707</v>
      </c>
    </row>
    <row r="10" spans="1:7" s="39" customFormat="1">
      <c r="A10" s="56">
        <v>1994</v>
      </c>
      <c r="B10" s="2">
        <f>'1994'!B$7</f>
        <v>33755</v>
      </c>
      <c r="C10" s="2">
        <f>'1994'!C$7</f>
        <v>6612</v>
      </c>
      <c r="D10" s="2">
        <f>'1994'!D$7</f>
        <v>15324</v>
      </c>
      <c r="E10" s="2">
        <f>'1994'!E$7</f>
        <v>25552</v>
      </c>
      <c r="F10" s="2">
        <f>'1994'!F$7</f>
        <v>39772</v>
      </c>
      <c r="G10" s="2">
        <f>'1994'!G$7</f>
        <v>81325</v>
      </c>
    </row>
    <row r="11" spans="1:7" s="39" customFormat="1">
      <c r="A11" s="56">
        <v>1995</v>
      </c>
      <c r="B11" s="2">
        <f>'1995'!B$7</f>
        <v>33864</v>
      </c>
      <c r="C11" s="2">
        <f>'1995'!C$7</f>
        <v>6186</v>
      </c>
      <c r="D11" s="2">
        <f>'1995'!D$7</f>
        <v>15537</v>
      </c>
      <c r="E11" s="2">
        <f>'1995'!E$7</f>
        <v>26400</v>
      </c>
      <c r="F11" s="2">
        <f>'1995'!F$7</f>
        <v>41338</v>
      </c>
      <c r="G11" s="2">
        <f>'1995'!G$7</f>
        <v>79715</v>
      </c>
    </row>
    <row r="12" spans="1:7" s="39" customFormat="1">
      <c r="A12" s="56">
        <v>1996</v>
      </c>
      <c r="B12" s="2">
        <f>'1996'!B$7</f>
        <v>34864</v>
      </c>
      <c r="C12" s="2">
        <f>'1996'!C$7</f>
        <v>6365</v>
      </c>
      <c r="D12" s="2">
        <f>'1996'!D$7</f>
        <v>15796</v>
      </c>
      <c r="E12" s="2">
        <f>'1996'!E$7</f>
        <v>26544</v>
      </c>
      <c r="F12" s="2">
        <f>'1996'!F$7</f>
        <v>42447</v>
      </c>
      <c r="G12" s="2">
        <f>'1996'!G$7</f>
        <v>83003</v>
      </c>
    </row>
    <row r="13" spans="1:7" s="39" customFormat="1">
      <c r="A13" s="56">
        <v>1997</v>
      </c>
      <c r="B13" s="2">
        <f>'1997'!B$7</f>
        <v>36684</v>
      </c>
      <c r="C13" s="2">
        <f>'1997'!C$7</f>
        <v>7008</v>
      </c>
      <c r="D13" s="2">
        <f>'1997'!D$7</f>
        <v>16839</v>
      </c>
      <c r="E13" s="2">
        <f>'1997'!E$7</f>
        <v>28426</v>
      </c>
      <c r="F13" s="2">
        <f>'1997'!F$7</f>
        <v>44512</v>
      </c>
      <c r="G13" s="2">
        <f>'1997'!G$7</f>
        <v>86515</v>
      </c>
    </row>
    <row r="14" spans="1:7" s="39" customFormat="1">
      <c r="A14" s="56">
        <v>1998</v>
      </c>
      <c r="B14" s="2">
        <f>'1998'!B$3</f>
        <v>41622</v>
      </c>
      <c r="C14" s="2">
        <f>'1998'!C$3</f>
        <v>7170</v>
      </c>
      <c r="D14" s="2">
        <f>'1998'!D$3</f>
        <v>17962</v>
      </c>
      <c r="E14" s="2">
        <f>'1998'!E$3</f>
        <v>30981</v>
      </c>
      <c r="F14" s="2">
        <f>'1998'!F$3</f>
        <v>50205</v>
      </c>
      <c r="G14" s="2">
        <f>'1998'!G$3</f>
        <v>101602</v>
      </c>
    </row>
    <row r="15" spans="1:7" s="39" customFormat="1">
      <c r="A15" s="56">
        <v>1999</v>
      </c>
      <c r="B15" s="2">
        <f>'1999'!B$3</f>
        <v>43951</v>
      </c>
      <c r="C15" s="2">
        <f>'1999'!C$3</f>
        <v>7264</v>
      </c>
      <c r="D15" s="2">
        <f>'1999'!D$3</f>
        <v>18033</v>
      </c>
      <c r="E15" s="2">
        <f>'1999'!E$3</f>
        <v>31876</v>
      </c>
      <c r="F15" s="2">
        <f>'1999'!F$3</f>
        <v>52331</v>
      </c>
      <c r="G15" s="2">
        <f>'1999'!G$3</f>
        <v>110105</v>
      </c>
    </row>
    <row r="16" spans="1:7" s="39" customFormat="1">
      <c r="A16" s="56">
        <v>2000</v>
      </c>
      <c r="B16" s="2">
        <f>'2000'!B$3</f>
        <v>44649</v>
      </c>
      <c r="C16" s="2">
        <f>'2000'!C$3</f>
        <v>7683</v>
      </c>
      <c r="D16" s="2">
        <f>'2000'!D$3</f>
        <v>19071</v>
      </c>
      <c r="E16" s="2">
        <f>'2000'!E$3</f>
        <v>32910</v>
      </c>
      <c r="F16" s="2">
        <f>'2000'!F$3</f>
        <v>53295</v>
      </c>
      <c r="G16" s="2">
        <f>'2000'!G$3</f>
        <v>110118</v>
      </c>
    </row>
    <row r="17" spans="1:7" s="39" customFormat="1">
      <c r="A17" s="56">
        <v>2001</v>
      </c>
      <c r="B17" s="2">
        <f>'2001'!B$3</f>
        <v>47507</v>
      </c>
      <c r="C17" s="2">
        <f>'2001'!C$3</f>
        <v>7946</v>
      </c>
      <c r="D17" s="2">
        <f>'2001'!D$3</f>
        <v>20319</v>
      </c>
      <c r="E17" s="2">
        <f>'2001'!E$3</f>
        <v>35536</v>
      </c>
      <c r="F17" s="2">
        <f>'2001'!F$3</f>
        <v>56891</v>
      </c>
      <c r="G17" s="2">
        <f>'2001'!G$3</f>
        <v>116666</v>
      </c>
    </row>
    <row r="18" spans="1:7" s="39" customFormat="1">
      <c r="A18" s="56">
        <v>2002</v>
      </c>
      <c r="B18" s="2">
        <f>'2002'!B$3</f>
        <v>49430</v>
      </c>
      <c r="C18" s="2">
        <f>'2002'!C$3</f>
        <v>8316</v>
      </c>
      <c r="D18" s="2">
        <f>'2002'!D$3</f>
        <v>21162</v>
      </c>
      <c r="E18" s="2">
        <f>'2002'!E$3</f>
        <v>36989</v>
      </c>
      <c r="F18" s="2">
        <f>'2002'!F$3</f>
        <v>59177</v>
      </c>
      <c r="G18" s="2">
        <f>'2002'!G$3</f>
        <v>121367</v>
      </c>
    </row>
    <row r="19" spans="1:7" s="39" customFormat="1">
      <c r="A19" s="56">
        <v>2003</v>
      </c>
      <c r="B19" s="2">
        <f>'2003'!B$4</f>
        <v>51128</v>
      </c>
      <c r="C19" s="2">
        <f>'2003'!C$4</f>
        <v>8201</v>
      </c>
      <c r="D19" s="2">
        <f>'2003'!D$4</f>
        <v>21478</v>
      </c>
      <c r="E19" s="2">
        <f>'2003'!E$4</f>
        <v>37542</v>
      </c>
      <c r="F19" s="2">
        <f>'2003'!F$4</f>
        <v>61132</v>
      </c>
      <c r="G19" s="2">
        <f>'2003'!G$4</f>
        <v>127146</v>
      </c>
    </row>
    <row r="20" spans="1:7" s="39" customFormat="1">
      <c r="A20" s="56">
        <v>2004</v>
      </c>
      <c r="B20" s="2">
        <f>'2004'!B$10</f>
        <v>54453</v>
      </c>
      <c r="C20" s="2">
        <f>'2004'!C$10</f>
        <v>9168</v>
      </c>
      <c r="D20" s="2">
        <f>'2004'!D$10</f>
        <v>24102</v>
      </c>
      <c r="E20" s="2">
        <f>'2004'!E$10</f>
        <v>41614</v>
      </c>
      <c r="F20" s="2">
        <f>'2004'!F$10</f>
        <v>65100</v>
      </c>
      <c r="G20" s="2">
        <f>'2004'!G$10</f>
        <v>132158</v>
      </c>
    </row>
    <row r="21" spans="1:7" s="39" customFormat="1">
      <c r="A21" s="56">
        <v>2005</v>
      </c>
      <c r="B21" s="2">
        <f>'2005'!B$10</f>
        <v>58712</v>
      </c>
      <c r="C21" s="2">
        <f>'2005'!C$10</f>
        <v>9676</v>
      </c>
      <c r="D21" s="2">
        <f>'2005'!D$10</f>
        <v>25546</v>
      </c>
      <c r="E21" s="2">
        <f>'2005'!E$10</f>
        <v>42622</v>
      </c>
      <c r="F21" s="2">
        <f>'2005'!F$10</f>
        <v>67813</v>
      </c>
      <c r="G21" s="2">
        <f>'2005'!G$10</f>
        <v>147737</v>
      </c>
    </row>
    <row r="22" spans="1:7" s="39" customFormat="1">
      <c r="A22" s="56">
        <v>2006</v>
      </c>
      <c r="B22" s="2">
        <f>'2006'!B$10</f>
        <v>60533</v>
      </c>
      <c r="C22" s="2">
        <f>'2006'!C$10</f>
        <v>9974</v>
      </c>
      <c r="D22" s="2">
        <f>'2006'!D$10</f>
        <v>26657</v>
      </c>
      <c r="E22" s="2">
        <f>'2006'!E$10</f>
        <v>44933</v>
      </c>
      <c r="F22" s="2">
        <f>'2006'!F$10</f>
        <v>70975</v>
      </c>
      <c r="G22" s="2">
        <f>'2006'!G$10</f>
        <v>149963</v>
      </c>
    </row>
    <row r="23" spans="1:7" s="39" customFormat="1">
      <c r="A23" s="56">
        <v>2007</v>
      </c>
      <c r="B23" s="2">
        <f>'2007'!B$10</f>
        <v>63091</v>
      </c>
      <c r="C23" s="2">
        <f>'2007'!C$10</f>
        <v>10531</v>
      </c>
      <c r="D23" s="2">
        <f>'2007'!D$10</f>
        <v>27674</v>
      </c>
      <c r="E23" s="2">
        <f>'2007'!E$10</f>
        <v>46213</v>
      </c>
      <c r="F23" s="2">
        <f>'2007'!F$10</f>
        <v>72460</v>
      </c>
      <c r="G23" s="2">
        <f>'2007'!G$10</f>
        <v>158388</v>
      </c>
    </row>
    <row r="24" spans="1:7" s="39" customFormat="1">
      <c r="A24" s="56">
        <v>2008</v>
      </c>
      <c r="B24" s="2">
        <f>'2008'!B$10</f>
        <v>63563</v>
      </c>
      <c r="C24" s="2">
        <f>'2008'!C$10</f>
        <v>10263</v>
      </c>
      <c r="D24" s="2">
        <f>'2008'!D$10</f>
        <v>27442</v>
      </c>
      <c r="E24" s="2">
        <f>'2008'!E$10</f>
        <v>47196</v>
      </c>
      <c r="F24" s="2">
        <f>'2008'!F$10</f>
        <v>74090</v>
      </c>
      <c r="G24" s="2">
        <f>'2008'!G$10</f>
        <v>158652</v>
      </c>
    </row>
    <row r="25" spans="1:7" s="39" customFormat="1">
      <c r="A25" s="56">
        <v>2009</v>
      </c>
      <c r="B25" s="2">
        <f>'2009'!B$10</f>
        <v>62857</v>
      </c>
      <c r="C25" s="2">
        <f>'2009'!C$10</f>
        <v>9846</v>
      </c>
      <c r="D25" s="2">
        <f>'2009'!D$10</f>
        <v>27227</v>
      </c>
      <c r="E25" s="2">
        <f>'2009'!E$10</f>
        <v>46012</v>
      </c>
      <c r="F25" s="2">
        <f>'2009'!F$10</f>
        <v>73417</v>
      </c>
      <c r="G25" s="2">
        <f>'2009'!G$10</f>
        <v>157631</v>
      </c>
    </row>
    <row r="26" spans="1:7" s="39" customFormat="1">
      <c r="A26" s="56">
        <v>2010</v>
      </c>
      <c r="B26" s="2">
        <f>'2010'!B$10</f>
        <v>62481</v>
      </c>
      <c r="C26" s="2">
        <f>'2010'!C$10</f>
        <v>9906</v>
      </c>
      <c r="D26" s="2">
        <f>'2010'!D$10</f>
        <v>26777</v>
      </c>
      <c r="E26" s="2">
        <f>'2010'!E$10</f>
        <v>45552</v>
      </c>
      <c r="F26" s="2">
        <f>'2010'!F$10</f>
        <v>72794</v>
      </c>
      <c r="G26" s="2">
        <f>'2010'!G$10</f>
        <v>157369</v>
      </c>
    </row>
    <row r="27" spans="1:7" s="39" customFormat="1">
      <c r="A27" s="56">
        <v>2011</v>
      </c>
      <c r="B27" s="2">
        <f>'2011'!B$10</f>
        <v>63685</v>
      </c>
      <c r="C27" s="2">
        <f>'2011'!C$10</f>
        <v>9805</v>
      </c>
      <c r="D27" s="2">
        <f>'2011'!D$10</f>
        <v>27117</v>
      </c>
      <c r="E27" s="2">
        <f>'2011'!E$10</f>
        <v>46190</v>
      </c>
      <c r="F27" s="2">
        <f>'2011'!F$10</f>
        <v>74019</v>
      </c>
      <c r="G27" s="2">
        <f>'2011'!G$10</f>
        <v>161292</v>
      </c>
    </row>
    <row r="28" spans="1:7" s="39" customFormat="1">
      <c r="A28" s="56">
        <v>2012</v>
      </c>
      <c r="B28" s="2">
        <f>'2012'!B$10</f>
        <v>65596</v>
      </c>
      <c r="C28" s="2">
        <f>'2012'!C$10</f>
        <v>9988</v>
      </c>
      <c r="D28" s="2">
        <f>'2012'!D$10</f>
        <v>27585</v>
      </c>
      <c r="E28" s="2">
        <f>'2012'!E$10</f>
        <v>47265</v>
      </c>
      <c r="F28" s="2">
        <f>'2012'!F$10</f>
        <v>75952</v>
      </c>
      <c r="G28" s="2">
        <f>'2012'!G$10</f>
        <v>167010</v>
      </c>
    </row>
    <row r="29" spans="1:7" s="39" customFormat="1">
      <c r="A29" s="56">
        <v>2013</v>
      </c>
      <c r="B29" s="2">
        <f>'2013'!B$10</f>
        <v>63784</v>
      </c>
      <c r="C29" s="2">
        <f>'2013'!C$10</f>
        <v>9658</v>
      </c>
      <c r="D29" s="2">
        <f>'2013'!D$10</f>
        <v>26275</v>
      </c>
      <c r="E29" s="2">
        <f>'2013'!E$10</f>
        <v>45826</v>
      </c>
      <c r="F29" s="2">
        <f>'2013'!F$10</f>
        <v>74546</v>
      </c>
      <c r="G29" s="2">
        <f>'2013'!G$10</f>
        <v>162720</v>
      </c>
    </row>
    <row r="30" spans="1:7" s="39" customFormat="1">
      <c r="A30" s="56">
        <v>2014</v>
      </c>
      <c r="B30" s="2">
        <f>'2014'!B$10</f>
        <v>66877</v>
      </c>
      <c r="C30" s="2">
        <f>'2014'!C$10</f>
        <v>10308</v>
      </c>
      <c r="D30" s="2">
        <f>'2014'!D$10</f>
        <v>27028</v>
      </c>
      <c r="E30" s="2">
        <f>'2014'!E$10</f>
        <v>47056</v>
      </c>
      <c r="F30" s="2">
        <f>'2014'!F$10</f>
        <v>76988</v>
      </c>
      <c r="G30" s="2">
        <f>'2014'!G$10</f>
        <v>172952</v>
      </c>
    </row>
    <row r="31" spans="1:7" s="39" customFormat="1">
      <c r="A31" s="56">
        <v>2015</v>
      </c>
      <c r="B31" s="2">
        <f>'2015'!B$10</f>
        <v>69627</v>
      </c>
      <c r="C31" s="2">
        <f>'2015'!C$10</f>
        <v>10916</v>
      </c>
      <c r="D31" s="2">
        <f>'2015'!D$10</f>
        <v>28343</v>
      </c>
      <c r="E31" s="2">
        <f>'2015'!E$10</f>
        <v>49606</v>
      </c>
      <c r="F31" s="2">
        <f>'2015'!F$10</f>
        <v>80813</v>
      </c>
      <c r="G31" s="2">
        <f>'2015'!G$10</f>
        <v>177851</v>
      </c>
    </row>
    <row r="32" spans="1:7" s="39" customFormat="1">
      <c r="A32" s="55" t="s">
        <v>596</v>
      </c>
      <c r="B32"/>
      <c r="C32"/>
      <c r="D32"/>
      <c r="E32"/>
      <c r="F32"/>
      <c r="G32"/>
    </row>
    <row r="33" spans="1:7" s="39" customFormat="1">
      <c r="A33" s="43" t="s">
        <v>616</v>
      </c>
      <c r="B33"/>
      <c r="C33"/>
      <c r="D33"/>
      <c r="E33"/>
      <c r="F33"/>
      <c r="G33"/>
    </row>
    <row r="34" spans="1:7" s="39" customFormat="1">
      <c r="A34" s="56">
        <v>1989</v>
      </c>
      <c r="B34"/>
      <c r="C34"/>
      <c r="D34"/>
      <c r="E34"/>
      <c r="F34"/>
      <c r="G34"/>
    </row>
    <row r="35" spans="1:7" s="39" customFormat="1">
      <c r="A35" s="56">
        <v>1990</v>
      </c>
      <c r="B35"/>
      <c r="C35"/>
      <c r="D35"/>
      <c r="E35"/>
      <c r="F35"/>
      <c r="G35"/>
    </row>
    <row r="36" spans="1:7" s="39" customFormat="1">
      <c r="A36" s="56">
        <v>1991</v>
      </c>
      <c r="B36"/>
      <c r="C36"/>
      <c r="D36"/>
      <c r="E36"/>
      <c r="F36"/>
      <c r="G36"/>
    </row>
    <row r="37" spans="1:7" s="39" customFormat="1">
      <c r="A37" s="56">
        <v>1992</v>
      </c>
      <c r="B37"/>
      <c r="C37"/>
      <c r="D37"/>
      <c r="E37"/>
      <c r="F37"/>
      <c r="G37"/>
    </row>
    <row r="38" spans="1:7" s="39" customFormat="1">
      <c r="A38" s="56">
        <v>1993</v>
      </c>
      <c r="B38"/>
      <c r="C38"/>
      <c r="D38"/>
      <c r="E38"/>
      <c r="F38"/>
      <c r="G38"/>
    </row>
    <row r="39" spans="1:7" s="39" customFormat="1">
      <c r="A39" s="56">
        <v>1994</v>
      </c>
      <c r="B39"/>
      <c r="C39"/>
      <c r="D39"/>
      <c r="E39"/>
      <c r="F39"/>
      <c r="G39"/>
    </row>
    <row r="40" spans="1:7" s="39" customFormat="1">
      <c r="A40" s="56">
        <v>1995</v>
      </c>
      <c r="B40"/>
      <c r="C40"/>
      <c r="D40"/>
      <c r="E40"/>
      <c r="F40"/>
      <c r="G40"/>
    </row>
    <row r="41" spans="1:7" s="39" customFormat="1">
      <c r="A41" s="56">
        <v>1996</v>
      </c>
      <c r="B41"/>
      <c r="C41"/>
      <c r="D41"/>
      <c r="E41"/>
      <c r="F41"/>
      <c r="G41"/>
    </row>
    <row r="42" spans="1:7" s="39" customFormat="1">
      <c r="A42" s="56">
        <v>1997</v>
      </c>
      <c r="B42"/>
      <c r="C42"/>
      <c r="D42"/>
      <c r="E42"/>
      <c r="F42"/>
      <c r="G42"/>
    </row>
    <row r="43" spans="1:7" s="39" customFormat="1">
      <c r="A43" s="56">
        <v>1998</v>
      </c>
      <c r="B43"/>
      <c r="C43"/>
      <c r="D43"/>
      <c r="E43"/>
      <c r="F43"/>
      <c r="G43"/>
    </row>
    <row r="44" spans="1:7" s="39" customFormat="1">
      <c r="A44" s="56">
        <v>1999</v>
      </c>
      <c r="B44"/>
      <c r="C44"/>
      <c r="D44"/>
      <c r="E44"/>
      <c r="F44"/>
      <c r="G44"/>
    </row>
    <row r="45" spans="1:7" s="39" customFormat="1">
      <c r="A45" s="56">
        <v>2000</v>
      </c>
      <c r="B45"/>
      <c r="C45"/>
      <c r="D45"/>
      <c r="E45"/>
      <c r="F45"/>
      <c r="G45"/>
    </row>
    <row r="46" spans="1:7" s="39" customFormat="1">
      <c r="A46" s="56">
        <v>2001</v>
      </c>
      <c r="B46"/>
      <c r="C46"/>
      <c r="D46"/>
      <c r="E46"/>
      <c r="F46"/>
      <c r="G46"/>
    </row>
    <row r="47" spans="1:7" s="39" customFormat="1">
      <c r="A47" s="56">
        <v>2002</v>
      </c>
      <c r="B47"/>
      <c r="C47"/>
      <c r="D47"/>
      <c r="E47"/>
      <c r="F47"/>
      <c r="G47"/>
    </row>
    <row r="48" spans="1:7" s="39" customFormat="1">
      <c r="A48" s="56">
        <v>2003</v>
      </c>
      <c r="B48"/>
      <c r="C48"/>
      <c r="D48"/>
      <c r="E48"/>
      <c r="F48"/>
      <c r="G48"/>
    </row>
    <row r="49" spans="1:7" s="39" customFormat="1">
      <c r="A49" s="56">
        <v>2004</v>
      </c>
      <c r="B49"/>
      <c r="C49"/>
      <c r="D49"/>
      <c r="E49"/>
      <c r="F49"/>
      <c r="G49"/>
    </row>
    <row r="50" spans="1:7" s="39" customFormat="1">
      <c r="A50" s="56">
        <v>2005</v>
      </c>
      <c r="B50"/>
      <c r="C50"/>
      <c r="D50"/>
      <c r="E50"/>
      <c r="F50"/>
      <c r="G50"/>
    </row>
    <row r="51" spans="1:7" s="39" customFormat="1">
      <c r="A51" s="56">
        <v>2006</v>
      </c>
      <c r="B51"/>
      <c r="C51"/>
      <c r="D51"/>
      <c r="E51"/>
      <c r="F51"/>
      <c r="G51"/>
    </row>
    <row r="52" spans="1:7" s="39" customFormat="1">
      <c r="A52" s="56">
        <v>2007</v>
      </c>
      <c r="B52"/>
      <c r="C52"/>
      <c r="D52"/>
      <c r="E52"/>
      <c r="F52"/>
      <c r="G52"/>
    </row>
    <row r="53" spans="1:7" s="39" customFormat="1">
      <c r="A53" s="56">
        <v>2008</v>
      </c>
      <c r="B53"/>
      <c r="C53"/>
      <c r="D53"/>
      <c r="E53"/>
      <c r="F53"/>
      <c r="G53"/>
    </row>
    <row r="54" spans="1:7" s="39" customFormat="1">
      <c r="A54" s="56">
        <v>2009</v>
      </c>
      <c r="B54"/>
      <c r="C54"/>
      <c r="D54"/>
      <c r="E54"/>
      <c r="F54"/>
      <c r="G54"/>
    </row>
    <row r="55" spans="1:7" s="39" customFormat="1">
      <c r="A55" s="56">
        <v>2010</v>
      </c>
      <c r="B55"/>
      <c r="C55"/>
      <c r="D55"/>
      <c r="E55"/>
      <c r="F55"/>
      <c r="G55"/>
    </row>
    <row r="56" spans="1:7" s="39" customFormat="1">
      <c r="A56" s="56">
        <v>2011</v>
      </c>
      <c r="B56"/>
      <c r="C56"/>
      <c r="D56"/>
      <c r="E56"/>
      <c r="F56"/>
      <c r="G56"/>
    </row>
    <row r="57" spans="1:7" s="39" customFormat="1">
      <c r="A57" s="56">
        <v>2012</v>
      </c>
      <c r="B57"/>
      <c r="C57"/>
      <c r="D57"/>
      <c r="E57"/>
      <c r="F57"/>
      <c r="G57"/>
    </row>
    <row r="58" spans="1:7" s="39" customFormat="1">
      <c r="A58" s="56">
        <v>2013</v>
      </c>
      <c r="B58"/>
      <c r="C58"/>
      <c r="D58"/>
      <c r="E58"/>
      <c r="F58"/>
      <c r="G58"/>
    </row>
    <row r="59" spans="1:7" s="39" customFormat="1">
      <c r="A59" s="56">
        <v>2014</v>
      </c>
      <c r="B59"/>
      <c r="C59"/>
      <c r="D59"/>
      <c r="E59"/>
      <c r="F59"/>
      <c r="G59"/>
    </row>
    <row r="60" spans="1:7" s="39" customFormat="1">
      <c r="A60" s="56">
        <v>2015</v>
      </c>
      <c r="B60"/>
      <c r="C60"/>
      <c r="D60"/>
      <c r="E60"/>
      <c r="F60"/>
      <c r="G60"/>
    </row>
    <row r="61" spans="1:7" s="39" customFormat="1">
      <c r="A61" s="43"/>
      <c r="B61"/>
      <c r="C61"/>
      <c r="D61"/>
      <c r="E61"/>
      <c r="F61"/>
      <c r="G61"/>
    </row>
    <row r="62" spans="1:7" s="39" customFormat="1">
      <c r="A62" s="43"/>
      <c r="B62"/>
      <c r="C62"/>
      <c r="D62"/>
      <c r="E62"/>
      <c r="F62"/>
      <c r="G62"/>
    </row>
    <row r="63" spans="1:7" s="39" customFormat="1">
      <c r="A63" s="43"/>
      <c r="B63"/>
      <c r="C63"/>
      <c r="D63"/>
      <c r="E63"/>
      <c r="F63"/>
      <c r="G63"/>
    </row>
    <row r="64" spans="1:7" s="39" customFormat="1">
      <c r="A64" s="43"/>
      <c r="B64"/>
      <c r="C64"/>
      <c r="D64"/>
      <c r="E64"/>
      <c r="F64"/>
      <c r="G64"/>
    </row>
    <row r="65" spans="1:7" s="39" customFormat="1">
      <c r="A65" s="43"/>
      <c r="B65"/>
      <c r="C65"/>
      <c r="D65"/>
      <c r="E65"/>
      <c r="F65"/>
      <c r="G65"/>
    </row>
    <row r="66" spans="1:7" s="39" customFormat="1">
      <c r="A66" s="43" t="s">
        <v>714</v>
      </c>
      <c r="B66"/>
      <c r="C66"/>
      <c r="D66"/>
      <c r="E66"/>
      <c r="F66"/>
      <c r="G66"/>
    </row>
    <row r="67" spans="1:7" s="39" customFormat="1">
      <c r="A67" s="46" t="s">
        <v>593</v>
      </c>
      <c r="B67"/>
      <c r="C67"/>
      <c r="D67"/>
      <c r="E67"/>
      <c r="F67"/>
      <c r="G67"/>
    </row>
    <row r="68" spans="1:7" s="39" customFormat="1">
      <c r="A68" s="47" t="s">
        <v>715</v>
      </c>
      <c r="B68"/>
      <c r="C68"/>
      <c r="D68"/>
      <c r="E68"/>
      <c r="F68"/>
      <c r="G68"/>
    </row>
    <row r="69" spans="1:7" s="39" customFormat="1">
      <c r="A69" s="49" t="s">
        <v>716</v>
      </c>
      <c r="B69"/>
      <c r="C69"/>
      <c r="D69"/>
      <c r="E69"/>
      <c r="F69"/>
      <c r="G69"/>
    </row>
    <row r="70" spans="1:7" s="39" customFormat="1">
      <c r="A70" s="49" t="s">
        <v>717</v>
      </c>
      <c r="B70"/>
      <c r="C70"/>
      <c r="D70"/>
      <c r="E70"/>
      <c r="F70"/>
      <c r="G70"/>
    </row>
    <row r="71" spans="1:7" s="39" customFormat="1">
      <c r="A71" s="49" t="s">
        <v>718</v>
      </c>
      <c r="B71"/>
      <c r="C71"/>
      <c r="D71"/>
      <c r="E71"/>
      <c r="F71"/>
      <c r="G71"/>
    </row>
    <row r="72" spans="1:7" s="39" customFormat="1">
      <c r="A72" s="49" t="s">
        <v>719</v>
      </c>
      <c r="B72"/>
      <c r="C72"/>
      <c r="D72"/>
      <c r="E72"/>
      <c r="F72"/>
      <c r="G72"/>
    </row>
    <row r="73" spans="1:7" s="39" customFormat="1" ht="20">
      <c r="A73" s="49" t="s">
        <v>749</v>
      </c>
      <c r="B73"/>
      <c r="C73"/>
      <c r="D73"/>
      <c r="E73"/>
      <c r="F73"/>
      <c r="G73"/>
    </row>
    <row r="74" spans="1:7" s="39" customFormat="1" ht="20">
      <c r="A74" s="49" t="s">
        <v>742</v>
      </c>
      <c r="B74"/>
      <c r="C74"/>
      <c r="D74"/>
      <c r="E74"/>
      <c r="F74"/>
      <c r="G74"/>
    </row>
    <row r="75" spans="1:7" s="39" customFormat="1">
      <c r="A75" s="49" t="s">
        <v>723</v>
      </c>
      <c r="B75"/>
      <c r="C75"/>
      <c r="D75"/>
      <c r="E75"/>
      <c r="F75"/>
      <c r="G75"/>
    </row>
    <row r="76" spans="1:7" s="39" customFormat="1">
      <c r="A76" s="46" t="s">
        <v>593</v>
      </c>
      <c r="B76"/>
      <c r="C76"/>
      <c r="D76"/>
      <c r="E76"/>
      <c r="F76"/>
      <c r="G76"/>
    </row>
    <row r="77" spans="1:7" s="39" customFormat="1">
      <c r="A77" s="47" t="s">
        <v>743</v>
      </c>
      <c r="B77"/>
      <c r="C77"/>
      <c r="D77"/>
      <c r="E77"/>
      <c r="F77"/>
      <c r="G77"/>
    </row>
    <row r="78" spans="1:7" s="39" customFormat="1">
      <c r="A78" s="49" t="s">
        <v>725</v>
      </c>
      <c r="B78"/>
      <c r="C78"/>
      <c r="D78"/>
      <c r="E78"/>
      <c r="F78"/>
      <c r="G78"/>
    </row>
    <row r="79" spans="1:7" s="39" customFormat="1">
      <c r="A79" s="49" t="s">
        <v>726</v>
      </c>
      <c r="B79"/>
      <c r="C79"/>
      <c r="D79"/>
      <c r="E79"/>
      <c r="F79"/>
      <c r="G79"/>
    </row>
    <row r="80" spans="1:7" s="39" customFormat="1">
      <c r="A80" s="49" t="s">
        <v>727</v>
      </c>
      <c r="B80"/>
      <c r="C80"/>
      <c r="D80"/>
      <c r="E80"/>
      <c r="F80"/>
      <c r="G80"/>
    </row>
    <row r="81" spans="1:7" s="39" customFormat="1">
      <c r="A81" s="46" t="s">
        <v>593</v>
      </c>
      <c r="B81"/>
      <c r="C81"/>
      <c r="D81"/>
      <c r="E81"/>
      <c r="F81"/>
      <c r="G81"/>
    </row>
    <row r="82" spans="1:7" s="39" customFormat="1">
      <c r="A82" s="47" t="s">
        <v>596</v>
      </c>
      <c r="B82"/>
      <c r="C82"/>
      <c r="D82"/>
      <c r="E82"/>
      <c r="F82"/>
      <c r="G82"/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7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10">
      <c r="A1" s="3" t="s">
        <v>381</v>
      </c>
    </row>
    <row r="3" spans="1:10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10">
      <c r="A4" s="6" t="s">
        <v>178</v>
      </c>
      <c r="B4" s="7">
        <v>120847</v>
      </c>
      <c r="C4" s="7">
        <v>24165</v>
      </c>
      <c r="D4" s="7">
        <v>24120</v>
      </c>
      <c r="E4" s="7">
        <v>24212</v>
      </c>
      <c r="F4" s="7">
        <v>24154</v>
      </c>
      <c r="G4" s="7">
        <v>24196</v>
      </c>
      <c r="H4" s="7"/>
      <c r="I4" s="7"/>
      <c r="J4" s="7"/>
    </row>
    <row r="5" spans="1:10">
      <c r="A5" s="6" t="s">
        <v>179</v>
      </c>
      <c r="B5" s="12" t="s">
        <v>180</v>
      </c>
      <c r="C5" s="12" t="s">
        <v>180</v>
      </c>
      <c r="D5" s="12">
        <v>19175</v>
      </c>
      <c r="E5" s="12">
        <v>35598</v>
      </c>
      <c r="F5" s="12">
        <v>57295</v>
      </c>
      <c r="G5" s="12">
        <v>93784</v>
      </c>
      <c r="H5" s="7"/>
      <c r="I5" s="7"/>
      <c r="J5" s="7"/>
    </row>
    <row r="6" spans="1:10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6" t="s">
        <v>181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6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1" t="s">
        <v>182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3" t="s">
        <v>183</v>
      </c>
      <c r="B10" s="12">
        <v>62857</v>
      </c>
      <c r="C10" s="12">
        <v>9846</v>
      </c>
      <c r="D10" s="12">
        <v>27227</v>
      </c>
      <c r="E10" s="12">
        <v>46012</v>
      </c>
      <c r="F10" s="12">
        <v>73417</v>
      </c>
      <c r="G10" s="12">
        <v>157631</v>
      </c>
      <c r="H10" s="12"/>
      <c r="I10" s="12"/>
      <c r="J10" s="12"/>
    </row>
    <row r="11" spans="1:10">
      <c r="A11" s="13" t="s">
        <v>184</v>
      </c>
      <c r="B11" s="14">
        <v>1989.6</v>
      </c>
      <c r="C11" s="14">
        <v>476.09</v>
      </c>
      <c r="D11" s="14">
        <v>647.36</v>
      </c>
      <c r="E11" s="14">
        <v>1590.9</v>
      </c>
      <c r="F11" s="14">
        <v>2638</v>
      </c>
      <c r="G11" s="14">
        <v>4915.3</v>
      </c>
      <c r="H11" s="14"/>
      <c r="I11" s="14"/>
      <c r="J11" s="14"/>
    </row>
    <row r="12" spans="1:10">
      <c r="A12" s="13" t="s">
        <v>185</v>
      </c>
      <c r="B12" s="14">
        <v>3.17</v>
      </c>
      <c r="C12" s="14">
        <v>4.84</v>
      </c>
      <c r="D12" s="14">
        <v>2.38</v>
      </c>
      <c r="E12" s="14">
        <v>3.46</v>
      </c>
      <c r="F12" s="14">
        <v>3.59</v>
      </c>
      <c r="G12" s="14">
        <v>3.12</v>
      </c>
      <c r="H12" s="14"/>
      <c r="I12" s="14"/>
      <c r="J12" s="14"/>
    </row>
    <row r="13" spans="1:10">
      <c r="A13" s="11" t="s">
        <v>186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3" t="s">
        <v>183</v>
      </c>
      <c r="B14" s="12">
        <v>60753</v>
      </c>
      <c r="C14" s="12">
        <v>9956</v>
      </c>
      <c r="D14" s="12">
        <v>27275</v>
      </c>
      <c r="E14" s="12">
        <v>45199</v>
      </c>
      <c r="F14" s="12">
        <v>71241</v>
      </c>
      <c r="G14" s="12">
        <v>149951</v>
      </c>
      <c r="H14" s="12"/>
      <c r="I14" s="12"/>
      <c r="J14" s="12"/>
    </row>
    <row r="15" spans="1:10">
      <c r="A15" s="13" t="s">
        <v>184</v>
      </c>
      <c r="B15" s="14">
        <v>1972.9</v>
      </c>
      <c r="C15" s="14">
        <v>470.65</v>
      </c>
      <c r="D15" s="14">
        <v>648.82000000000005</v>
      </c>
      <c r="E15" s="14">
        <v>1592.7</v>
      </c>
      <c r="F15" s="14">
        <v>2643</v>
      </c>
      <c r="G15" s="14">
        <v>4897.5</v>
      </c>
      <c r="H15" s="14"/>
      <c r="I15" s="14"/>
      <c r="J15" s="14"/>
    </row>
    <row r="16" spans="1:10">
      <c r="A16" s="13" t="s">
        <v>185</v>
      </c>
      <c r="B16" s="14">
        <v>3.25</v>
      </c>
      <c r="C16" s="14">
        <v>4.7300000000000004</v>
      </c>
      <c r="D16" s="14">
        <v>2.38</v>
      </c>
      <c r="E16" s="14">
        <v>3.52</v>
      </c>
      <c r="F16" s="14">
        <v>3.71</v>
      </c>
      <c r="G16" s="14">
        <v>3.27</v>
      </c>
      <c r="H16" s="14"/>
      <c r="I16" s="14"/>
      <c r="J16" s="14"/>
    </row>
    <row r="17" spans="1:10">
      <c r="A17" s="11" t="s">
        <v>187</v>
      </c>
      <c r="B17" s="15">
        <v>49.4</v>
      </c>
      <c r="C17" s="15">
        <v>51.4</v>
      </c>
      <c r="D17" s="15">
        <v>51.4</v>
      </c>
      <c r="E17" s="15">
        <v>49.3</v>
      </c>
      <c r="F17" s="15">
        <v>47.1</v>
      </c>
      <c r="G17" s="15">
        <v>47.8</v>
      </c>
      <c r="H17" s="15"/>
      <c r="I17" s="15"/>
      <c r="J17" s="15"/>
    </row>
    <row r="18" spans="1:10">
      <c r="A18" s="11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1" t="s">
        <v>188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6" t="s">
        <v>189</v>
      </c>
      <c r="B21" s="15">
        <v>2.5</v>
      </c>
      <c r="C21" s="15">
        <v>1.7</v>
      </c>
      <c r="D21" s="15">
        <v>2.2999999999999998</v>
      </c>
      <c r="E21" s="15">
        <v>2.5</v>
      </c>
      <c r="F21" s="15">
        <v>2.9</v>
      </c>
      <c r="G21" s="15">
        <v>3.1</v>
      </c>
      <c r="H21" s="15"/>
      <c r="I21" s="15"/>
      <c r="J21" s="15"/>
    </row>
    <row r="22" spans="1:10">
      <c r="A22" s="16" t="s">
        <v>190</v>
      </c>
      <c r="B22" s="15">
        <v>0.6</v>
      </c>
      <c r="C22" s="15">
        <v>0.4</v>
      </c>
      <c r="D22" s="15">
        <v>0.6</v>
      </c>
      <c r="E22" s="15">
        <v>0.6</v>
      </c>
      <c r="F22" s="15">
        <v>0.7</v>
      </c>
      <c r="G22" s="15">
        <v>0.8</v>
      </c>
      <c r="H22" s="15"/>
      <c r="I22" s="15"/>
      <c r="J22" s="15"/>
    </row>
    <row r="23" spans="1:10">
      <c r="A23" s="16" t="s">
        <v>191</v>
      </c>
      <c r="B23" s="15">
        <v>0.3</v>
      </c>
      <c r="C23" s="15">
        <v>0.4</v>
      </c>
      <c r="D23" s="15">
        <v>0.5</v>
      </c>
      <c r="E23" s="15">
        <v>0.3</v>
      </c>
      <c r="F23" s="15">
        <v>0.2</v>
      </c>
      <c r="G23" s="15">
        <v>0.2</v>
      </c>
      <c r="H23" s="15"/>
      <c r="I23" s="15"/>
      <c r="J23" s="15"/>
    </row>
    <row r="24" spans="1:10">
      <c r="A24" s="16" t="s">
        <v>192</v>
      </c>
      <c r="B24" s="15">
        <v>1.3</v>
      </c>
      <c r="C24" s="15">
        <v>0.5</v>
      </c>
      <c r="D24" s="15">
        <v>0.9</v>
      </c>
      <c r="E24" s="15">
        <v>1.3</v>
      </c>
      <c r="F24" s="15">
        <v>1.7</v>
      </c>
      <c r="G24" s="15">
        <v>2</v>
      </c>
      <c r="H24" s="15"/>
      <c r="I24" s="15"/>
      <c r="J24" s="15"/>
    </row>
    <row r="25" spans="1:10">
      <c r="A25" s="16" t="s">
        <v>193</v>
      </c>
      <c r="B25" s="15">
        <v>2</v>
      </c>
      <c r="C25" s="15">
        <v>1</v>
      </c>
      <c r="D25" s="15">
        <v>1.5</v>
      </c>
      <c r="E25" s="15">
        <v>2</v>
      </c>
      <c r="F25" s="15">
        <v>2.5</v>
      </c>
      <c r="G25" s="15">
        <v>2.8</v>
      </c>
      <c r="H25" s="15"/>
      <c r="I25" s="15"/>
      <c r="J25" s="15"/>
    </row>
    <row r="26" spans="1:10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6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6" t="s">
        <v>194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6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1" t="s">
        <v>195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196</v>
      </c>
      <c r="B31" s="17">
        <v>47</v>
      </c>
      <c r="C31" s="17">
        <v>38</v>
      </c>
      <c r="D31" s="17">
        <v>42</v>
      </c>
      <c r="E31" s="17">
        <v>49</v>
      </c>
      <c r="F31" s="17">
        <v>51</v>
      </c>
      <c r="G31" s="17">
        <v>56</v>
      </c>
      <c r="H31" s="17"/>
      <c r="I31" s="17"/>
      <c r="J31" s="17"/>
    </row>
    <row r="32" spans="1:10">
      <c r="A32" s="16" t="s">
        <v>197</v>
      </c>
      <c r="B32" s="17">
        <v>53</v>
      </c>
      <c r="C32" s="17">
        <v>62</v>
      </c>
      <c r="D32" s="17">
        <v>58</v>
      </c>
      <c r="E32" s="17">
        <v>51</v>
      </c>
      <c r="F32" s="17">
        <v>49</v>
      </c>
      <c r="G32" s="17">
        <v>44</v>
      </c>
      <c r="H32" s="17"/>
      <c r="I32" s="17"/>
      <c r="J32" s="17"/>
    </row>
    <row r="33" spans="1:10">
      <c r="A33" s="16"/>
      <c r="B33" s="17"/>
      <c r="C33" s="17"/>
      <c r="D33" s="17"/>
      <c r="E33" s="17"/>
      <c r="F33" s="17"/>
      <c r="G33" s="17"/>
      <c r="H33" s="17"/>
      <c r="I33" s="17"/>
      <c r="J33" s="17"/>
    </row>
    <row r="34" spans="1:10">
      <c r="A34" s="11" t="s">
        <v>198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6" t="s">
        <v>199</v>
      </c>
      <c r="B35" s="17">
        <v>66</v>
      </c>
      <c r="C35" s="17">
        <v>40</v>
      </c>
      <c r="D35" s="17">
        <v>56</v>
      </c>
      <c r="E35" s="17">
        <v>67</v>
      </c>
      <c r="F35" s="17">
        <v>79</v>
      </c>
      <c r="G35" s="17">
        <v>89</v>
      </c>
      <c r="H35" s="17"/>
      <c r="I35" s="17"/>
      <c r="J35" s="17"/>
    </row>
    <row r="36" spans="1:10">
      <c r="A36" s="18" t="s">
        <v>200</v>
      </c>
      <c r="B36" s="17">
        <v>41</v>
      </c>
      <c r="C36" s="17">
        <v>13</v>
      </c>
      <c r="D36" s="17">
        <v>25</v>
      </c>
      <c r="E36" s="17">
        <v>40</v>
      </c>
      <c r="F36" s="17">
        <v>57</v>
      </c>
      <c r="G36" s="17">
        <v>72</v>
      </c>
      <c r="H36" s="17"/>
      <c r="I36" s="17"/>
      <c r="J36" s="17"/>
    </row>
    <row r="37" spans="1:10">
      <c r="A37" s="18" t="s">
        <v>201</v>
      </c>
      <c r="B37" s="17">
        <v>25</v>
      </c>
      <c r="C37" s="17">
        <v>26</v>
      </c>
      <c r="D37" s="17">
        <v>31</v>
      </c>
      <c r="E37" s="17">
        <v>27</v>
      </c>
      <c r="F37" s="17">
        <v>22</v>
      </c>
      <c r="G37" s="17">
        <v>18</v>
      </c>
      <c r="H37" s="17"/>
      <c r="I37" s="17"/>
      <c r="J37" s="17"/>
    </row>
    <row r="38" spans="1:10">
      <c r="A38" s="16" t="s">
        <v>202</v>
      </c>
      <c r="B38" s="17">
        <v>34</v>
      </c>
      <c r="C38" s="17">
        <v>60</v>
      </c>
      <c r="D38" s="17">
        <v>44</v>
      </c>
      <c r="E38" s="17">
        <v>33</v>
      </c>
      <c r="F38" s="17">
        <v>21</v>
      </c>
      <c r="G38" s="17">
        <v>11</v>
      </c>
      <c r="H38" s="17"/>
      <c r="I38" s="17"/>
      <c r="J38" s="17"/>
    </row>
    <row r="39" spans="1:10">
      <c r="A39" s="19"/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11" t="s">
        <v>203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16" t="s">
        <v>204</v>
      </c>
      <c r="B41" s="17">
        <v>12</v>
      </c>
      <c r="C41" s="17">
        <v>18</v>
      </c>
      <c r="D41" s="17">
        <v>16</v>
      </c>
      <c r="E41" s="17">
        <v>12</v>
      </c>
      <c r="F41" s="17">
        <v>9</v>
      </c>
      <c r="G41" s="17">
        <v>6</v>
      </c>
      <c r="H41" s="17"/>
      <c r="I41" s="17"/>
      <c r="J41" s="17"/>
    </row>
    <row r="42" spans="1:10">
      <c r="A42" s="16" t="s">
        <v>205</v>
      </c>
      <c r="B42" s="17">
        <v>88</v>
      </c>
      <c r="C42" s="17">
        <v>82</v>
      </c>
      <c r="D42" s="17">
        <v>84</v>
      </c>
      <c r="E42" s="17">
        <v>88</v>
      </c>
      <c r="F42" s="17">
        <v>91</v>
      </c>
      <c r="G42" s="17">
        <v>94</v>
      </c>
      <c r="H42" s="17"/>
      <c r="I42" s="17"/>
      <c r="J42" s="17"/>
    </row>
    <row r="43" spans="1:10">
      <c r="A43" s="19"/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11" t="s">
        <v>206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16" t="s">
        <v>207</v>
      </c>
      <c r="B45" s="17">
        <v>12</v>
      </c>
      <c r="C45" s="17">
        <v>13</v>
      </c>
      <c r="D45" s="17">
        <v>15</v>
      </c>
      <c r="E45" s="17">
        <v>13</v>
      </c>
      <c r="F45" s="17">
        <v>11</v>
      </c>
      <c r="G45" s="17">
        <v>7</v>
      </c>
      <c r="H45" s="17"/>
      <c r="I45" s="17"/>
      <c r="J45" s="17"/>
    </row>
    <row r="46" spans="1:10">
      <c r="A46" s="16" t="s">
        <v>208</v>
      </c>
      <c r="B46" s="17">
        <v>88</v>
      </c>
      <c r="C46" s="17">
        <v>87</v>
      </c>
      <c r="D46" s="17">
        <v>85</v>
      </c>
      <c r="E46" s="17">
        <v>87</v>
      </c>
      <c r="F46" s="17">
        <v>89</v>
      </c>
      <c r="G46" s="17">
        <v>93</v>
      </c>
      <c r="H46" s="17"/>
      <c r="I46" s="17"/>
      <c r="J46" s="17"/>
    </row>
    <row r="47" spans="1:10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1" t="s">
        <v>209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6" t="s">
        <v>210</v>
      </c>
      <c r="B49" s="17">
        <v>5</v>
      </c>
      <c r="C49" s="17">
        <v>10</v>
      </c>
      <c r="D49" s="17">
        <v>6</v>
      </c>
      <c r="E49" s="17">
        <v>4</v>
      </c>
      <c r="F49" s="17">
        <v>3</v>
      </c>
      <c r="G49" s="17">
        <v>1</v>
      </c>
      <c r="H49" s="17"/>
      <c r="I49" s="17"/>
      <c r="J49" s="17"/>
    </row>
    <row r="50" spans="1:10">
      <c r="A50" s="16" t="s">
        <v>211</v>
      </c>
      <c r="B50" s="17">
        <v>34</v>
      </c>
      <c r="C50" s="17">
        <v>44</v>
      </c>
      <c r="D50" s="17">
        <v>47</v>
      </c>
      <c r="E50" s="17">
        <v>36</v>
      </c>
      <c r="F50" s="17">
        <v>30</v>
      </c>
      <c r="G50" s="17">
        <v>15</v>
      </c>
      <c r="H50" s="17"/>
      <c r="I50" s="17"/>
      <c r="J50" s="17"/>
    </row>
    <row r="51" spans="1:10">
      <c r="A51" s="16" t="s">
        <v>212</v>
      </c>
      <c r="B51" s="17">
        <v>61</v>
      </c>
      <c r="C51" s="17">
        <v>45</v>
      </c>
      <c r="D51" s="17">
        <v>46</v>
      </c>
      <c r="E51" s="17">
        <v>59</v>
      </c>
      <c r="F51" s="17">
        <v>68</v>
      </c>
      <c r="G51" s="17">
        <v>84</v>
      </c>
      <c r="H51" s="17"/>
      <c r="I51" s="17"/>
      <c r="J51" s="17"/>
    </row>
    <row r="52" spans="1:10">
      <c r="A52" s="16" t="s">
        <v>213</v>
      </c>
      <c r="B52" s="17" t="s">
        <v>214</v>
      </c>
      <c r="C52" s="17">
        <v>1</v>
      </c>
      <c r="D52" s="17" t="s">
        <v>214</v>
      </c>
      <c r="E52" s="17" t="s">
        <v>214</v>
      </c>
      <c r="F52" s="17" t="s">
        <v>214</v>
      </c>
      <c r="G52" s="17" t="s">
        <v>214</v>
      </c>
      <c r="H52" s="17"/>
      <c r="I52" s="17"/>
      <c r="J52" s="17"/>
    </row>
    <row r="53" spans="1:10">
      <c r="A53" s="16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1" t="s">
        <v>215</v>
      </c>
      <c r="B54" s="17">
        <v>88</v>
      </c>
      <c r="C54" s="17">
        <v>67</v>
      </c>
      <c r="D54" s="17">
        <v>87</v>
      </c>
      <c r="E54" s="17">
        <v>94</v>
      </c>
      <c r="F54" s="17">
        <v>97</v>
      </c>
      <c r="G54" s="17">
        <v>98</v>
      </c>
      <c r="H54" s="17"/>
      <c r="I54" s="17"/>
      <c r="J54" s="17"/>
    </row>
    <row r="55" spans="1:10">
      <c r="A55" s="19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9" t="s">
        <v>216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3" t="s">
        <v>183</v>
      </c>
      <c r="B57" s="20">
        <v>49067.199999999997</v>
      </c>
      <c r="C57" s="20">
        <v>21610.7</v>
      </c>
      <c r="D57" s="20">
        <v>31381.69</v>
      </c>
      <c r="E57" s="20">
        <v>41150.339999999997</v>
      </c>
      <c r="F57" s="20">
        <v>56879.23</v>
      </c>
      <c r="G57" s="20">
        <v>94244.27</v>
      </c>
      <c r="H57" s="20"/>
      <c r="I57" s="20"/>
      <c r="J57" s="20"/>
    </row>
    <row r="58" spans="1:10">
      <c r="A58" s="13" t="s">
        <v>184</v>
      </c>
      <c r="B58" s="14">
        <v>595.41</v>
      </c>
      <c r="C58" s="14">
        <v>494.17</v>
      </c>
      <c r="D58" s="14">
        <v>432.06</v>
      </c>
      <c r="E58" s="14">
        <v>518.80999999999995</v>
      </c>
      <c r="F58" s="14">
        <v>823.75</v>
      </c>
      <c r="G58" s="14">
        <v>1086.3</v>
      </c>
      <c r="H58" s="14"/>
      <c r="I58" s="14"/>
      <c r="J58" s="14"/>
    </row>
    <row r="59" spans="1:10">
      <c r="A59" s="13" t="s">
        <v>185</v>
      </c>
      <c r="B59" s="14">
        <v>1.21</v>
      </c>
      <c r="C59" s="14">
        <v>2.29</v>
      </c>
      <c r="D59" s="14">
        <v>1.38</v>
      </c>
      <c r="E59" s="14">
        <v>1.26</v>
      </c>
      <c r="F59" s="14">
        <v>1.45</v>
      </c>
      <c r="G59" s="14">
        <v>1.1499999999999999</v>
      </c>
      <c r="H59" s="14"/>
      <c r="I59" s="14"/>
      <c r="J59" s="14"/>
    </row>
    <row r="60" spans="1:10">
      <c r="A60" s="11" t="s">
        <v>217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3" t="s">
        <v>183</v>
      </c>
      <c r="B61" s="20">
        <v>6371.89</v>
      </c>
      <c r="C61" s="20">
        <v>3500.59</v>
      </c>
      <c r="D61" s="20">
        <v>4568.58</v>
      </c>
      <c r="E61" s="20">
        <v>5482.69</v>
      </c>
      <c r="F61" s="20">
        <v>7522.05</v>
      </c>
      <c r="G61" s="20">
        <v>10780.29</v>
      </c>
      <c r="H61" s="20"/>
      <c r="I61" s="20"/>
      <c r="J61" s="20"/>
    </row>
    <row r="62" spans="1:10">
      <c r="A62" s="13" t="s">
        <v>184</v>
      </c>
      <c r="B62" s="14">
        <v>83.67</v>
      </c>
      <c r="C62" s="14">
        <v>106.11</v>
      </c>
      <c r="D62" s="14">
        <v>130.26</v>
      </c>
      <c r="E62" s="14">
        <v>144.63999999999999</v>
      </c>
      <c r="F62" s="14">
        <v>139.66999999999999</v>
      </c>
      <c r="G62" s="14">
        <v>157.88999999999999</v>
      </c>
      <c r="H62" s="14"/>
      <c r="I62" s="14"/>
      <c r="J62" s="14"/>
    </row>
    <row r="63" spans="1:10">
      <c r="A63" s="13" t="s">
        <v>185</v>
      </c>
      <c r="B63" s="14">
        <v>1.31</v>
      </c>
      <c r="C63" s="14">
        <v>3.03</v>
      </c>
      <c r="D63" s="14">
        <v>2.85</v>
      </c>
      <c r="E63" s="14">
        <v>2.64</v>
      </c>
      <c r="F63" s="14">
        <v>1.86</v>
      </c>
      <c r="G63" s="14">
        <v>1.46</v>
      </c>
      <c r="H63" s="14"/>
      <c r="I63" s="14"/>
      <c r="J63" s="14"/>
    </row>
    <row r="64" spans="1:10">
      <c r="A64" s="16" t="s">
        <v>218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3" t="s">
        <v>183</v>
      </c>
      <c r="B65" s="20">
        <v>3752.98</v>
      </c>
      <c r="C65" s="20">
        <v>2462.96</v>
      </c>
      <c r="D65" s="20">
        <v>2999.4</v>
      </c>
      <c r="E65" s="20">
        <v>3355.48</v>
      </c>
      <c r="F65" s="20">
        <v>4315.76</v>
      </c>
      <c r="G65" s="20">
        <v>5629.18</v>
      </c>
      <c r="H65" s="20"/>
      <c r="I65" s="20"/>
      <c r="J65" s="20"/>
    </row>
    <row r="66" spans="1:10">
      <c r="A66" s="13" t="s">
        <v>184</v>
      </c>
      <c r="B66" s="14">
        <v>56.04</v>
      </c>
      <c r="C66" s="14">
        <v>88.86</v>
      </c>
      <c r="D66" s="14">
        <v>107.44</v>
      </c>
      <c r="E66" s="14">
        <v>107.8</v>
      </c>
      <c r="F66" s="14">
        <v>103.79</v>
      </c>
      <c r="G66" s="14">
        <v>111.03</v>
      </c>
      <c r="H66" s="14"/>
      <c r="I66" s="14"/>
      <c r="J66" s="14"/>
    </row>
    <row r="67" spans="1:10">
      <c r="A67" s="13" t="s">
        <v>185</v>
      </c>
      <c r="B67" s="14">
        <v>1.49</v>
      </c>
      <c r="C67" s="14">
        <v>3.61</v>
      </c>
      <c r="D67" s="14">
        <v>3.58</v>
      </c>
      <c r="E67" s="14">
        <v>3.21</v>
      </c>
      <c r="F67" s="14">
        <v>2.4</v>
      </c>
      <c r="G67" s="14">
        <v>1.97</v>
      </c>
      <c r="H67" s="14"/>
      <c r="I67" s="14"/>
      <c r="J67" s="14"/>
    </row>
    <row r="68" spans="1:10">
      <c r="A68" s="18" t="s">
        <v>219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3" t="s">
        <v>183</v>
      </c>
      <c r="B69" s="20">
        <v>506.38</v>
      </c>
      <c r="C69" s="20">
        <v>326.82</v>
      </c>
      <c r="D69" s="20">
        <v>413.87</v>
      </c>
      <c r="E69" s="20">
        <v>451.33</v>
      </c>
      <c r="F69" s="20">
        <v>586.91</v>
      </c>
      <c r="G69" s="20">
        <v>752.7</v>
      </c>
      <c r="H69" s="20"/>
      <c r="I69" s="20"/>
      <c r="J69" s="20"/>
    </row>
    <row r="70" spans="1:10">
      <c r="A70" s="13" t="s">
        <v>184</v>
      </c>
      <c r="B70" s="14">
        <v>8.33</v>
      </c>
      <c r="C70" s="14">
        <v>10.74</v>
      </c>
      <c r="D70" s="14">
        <v>15.91</v>
      </c>
      <c r="E70" s="14">
        <v>15.61</v>
      </c>
      <c r="F70" s="14">
        <v>17.760000000000002</v>
      </c>
      <c r="G70" s="14">
        <v>16.600000000000001</v>
      </c>
      <c r="H70" s="14"/>
      <c r="I70" s="14"/>
      <c r="J70" s="14"/>
    </row>
    <row r="71" spans="1:10">
      <c r="A71" s="13" t="s">
        <v>185</v>
      </c>
      <c r="B71" s="14">
        <v>1.65</v>
      </c>
      <c r="C71" s="14">
        <v>3.29</v>
      </c>
      <c r="D71" s="14">
        <v>3.84</v>
      </c>
      <c r="E71" s="14">
        <v>3.46</v>
      </c>
      <c r="F71" s="14">
        <v>3.03</v>
      </c>
      <c r="G71" s="14">
        <v>2.21</v>
      </c>
      <c r="H71" s="14"/>
      <c r="I71" s="14"/>
      <c r="J71" s="14"/>
    </row>
    <row r="72" spans="1:10">
      <c r="A72" s="21" t="s">
        <v>220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3" t="s">
        <v>183</v>
      </c>
      <c r="B73" s="20">
        <v>172.58</v>
      </c>
      <c r="C73" s="20">
        <v>120.12</v>
      </c>
      <c r="D73" s="20">
        <v>148.16</v>
      </c>
      <c r="E73" s="20">
        <v>148.28</v>
      </c>
      <c r="F73" s="20">
        <v>199.04</v>
      </c>
      <c r="G73" s="20">
        <v>247.2</v>
      </c>
      <c r="H73" s="20"/>
      <c r="I73" s="20"/>
      <c r="J73" s="20"/>
    </row>
    <row r="74" spans="1:10">
      <c r="A74" s="13" t="s">
        <v>184</v>
      </c>
      <c r="B74" s="14">
        <v>3.29</v>
      </c>
      <c r="C74" s="14">
        <v>4.91</v>
      </c>
      <c r="D74" s="14">
        <v>7.07</v>
      </c>
      <c r="E74" s="14">
        <v>7.12</v>
      </c>
      <c r="F74" s="14">
        <v>7.42</v>
      </c>
      <c r="G74" s="14">
        <v>7.77</v>
      </c>
      <c r="H74" s="14"/>
      <c r="I74" s="14"/>
      <c r="J74" s="14"/>
    </row>
    <row r="75" spans="1:10">
      <c r="A75" s="13" t="s">
        <v>185</v>
      </c>
      <c r="B75" s="14">
        <v>1.9</v>
      </c>
      <c r="C75" s="14">
        <v>4.08</v>
      </c>
      <c r="D75" s="14">
        <v>4.7699999999999996</v>
      </c>
      <c r="E75" s="14">
        <v>4.8</v>
      </c>
      <c r="F75" s="14">
        <v>3.73</v>
      </c>
      <c r="G75" s="14">
        <v>3.14</v>
      </c>
      <c r="H75" s="14"/>
      <c r="I75" s="14"/>
      <c r="J75" s="14"/>
    </row>
    <row r="76" spans="1:10">
      <c r="A76" s="21" t="s">
        <v>221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3" t="s">
        <v>183</v>
      </c>
      <c r="B77" s="20">
        <v>333.81</v>
      </c>
      <c r="C77" s="20">
        <v>206.7</v>
      </c>
      <c r="D77" s="20">
        <v>265.70999999999998</v>
      </c>
      <c r="E77" s="20">
        <v>303.05</v>
      </c>
      <c r="F77" s="20">
        <v>387.87</v>
      </c>
      <c r="G77" s="20">
        <v>505.49</v>
      </c>
      <c r="H77" s="20"/>
      <c r="I77" s="20"/>
      <c r="J77" s="20"/>
    </row>
    <row r="78" spans="1:10">
      <c r="A78" s="13" t="s">
        <v>184</v>
      </c>
      <c r="B78" s="14">
        <v>5.68</v>
      </c>
      <c r="C78" s="14">
        <v>7.06</v>
      </c>
      <c r="D78" s="14">
        <v>11.51</v>
      </c>
      <c r="E78" s="14">
        <v>9.77</v>
      </c>
      <c r="F78" s="14">
        <v>12.73</v>
      </c>
      <c r="G78" s="14">
        <v>11.79</v>
      </c>
      <c r="H78" s="14"/>
      <c r="I78" s="14"/>
      <c r="J78" s="14"/>
    </row>
    <row r="79" spans="1:10">
      <c r="A79" s="13" t="s">
        <v>185</v>
      </c>
      <c r="B79" s="14">
        <v>1.7</v>
      </c>
      <c r="C79" s="14">
        <v>3.41</v>
      </c>
      <c r="D79" s="14">
        <v>4.33</v>
      </c>
      <c r="E79" s="14">
        <v>3.23</v>
      </c>
      <c r="F79" s="14">
        <v>3.28</v>
      </c>
      <c r="G79" s="14">
        <v>2.33</v>
      </c>
      <c r="H79" s="14"/>
      <c r="I79" s="14"/>
      <c r="J79" s="14"/>
    </row>
    <row r="80" spans="1:10">
      <c r="A80" s="18" t="s">
        <v>222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3" t="s">
        <v>183</v>
      </c>
      <c r="B81" s="20">
        <v>840.92</v>
      </c>
      <c r="C81" s="20">
        <v>575.4</v>
      </c>
      <c r="D81" s="20">
        <v>708.79</v>
      </c>
      <c r="E81" s="20">
        <v>783.83</v>
      </c>
      <c r="F81" s="20">
        <v>932.97</v>
      </c>
      <c r="G81" s="20">
        <v>1203.1500000000001</v>
      </c>
      <c r="H81" s="20"/>
      <c r="I81" s="20"/>
      <c r="J81" s="20"/>
    </row>
    <row r="82" spans="1:10">
      <c r="A82" s="13" t="s">
        <v>184</v>
      </c>
      <c r="B82" s="14">
        <v>14.01</v>
      </c>
      <c r="C82" s="14">
        <v>25.69</v>
      </c>
      <c r="D82" s="14">
        <v>28.06</v>
      </c>
      <c r="E82" s="14">
        <v>27.6</v>
      </c>
      <c r="F82" s="14">
        <v>29.74</v>
      </c>
      <c r="G82" s="14">
        <v>29.08</v>
      </c>
      <c r="H82" s="14"/>
      <c r="I82" s="14"/>
      <c r="J82" s="14"/>
    </row>
    <row r="83" spans="1:10">
      <c r="A83" s="13" t="s">
        <v>185</v>
      </c>
      <c r="B83" s="14">
        <v>1.67</v>
      </c>
      <c r="C83" s="14">
        <v>4.46</v>
      </c>
      <c r="D83" s="14">
        <v>3.96</v>
      </c>
      <c r="E83" s="14">
        <v>3.52</v>
      </c>
      <c r="F83" s="14">
        <v>3.19</v>
      </c>
      <c r="G83" s="14">
        <v>2.42</v>
      </c>
      <c r="H83" s="14"/>
      <c r="I83" s="14"/>
      <c r="J83" s="14"/>
    </row>
    <row r="84" spans="1:10">
      <c r="A84" s="21" t="s">
        <v>223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3" t="s">
        <v>183</v>
      </c>
      <c r="B85" s="20">
        <v>226.14</v>
      </c>
      <c r="C85" s="20">
        <v>150.27000000000001</v>
      </c>
      <c r="D85" s="20">
        <v>189.85</v>
      </c>
      <c r="E85" s="20">
        <v>220.21</v>
      </c>
      <c r="F85" s="20">
        <v>251.8</v>
      </c>
      <c r="G85" s="20">
        <v>318.47000000000003</v>
      </c>
      <c r="H85" s="20"/>
      <c r="I85" s="20"/>
      <c r="J85" s="20"/>
    </row>
    <row r="86" spans="1:10">
      <c r="A86" s="13" t="s">
        <v>184</v>
      </c>
      <c r="B86" s="14">
        <v>5.07</v>
      </c>
      <c r="C86" s="14">
        <v>10.98</v>
      </c>
      <c r="D86" s="14">
        <v>11.44</v>
      </c>
      <c r="E86" s="14">
        <v>11.29</v>
      </c>
      <c r="F86" s="14">
        <v>11.66</v>
      </c>
      <c r="G86" s="14">
        <v>10.02</v>
      </c>
      <c r="H86" s="14"/>
      <c r="I86" s="14"/>
      <c r="J86" s="14"/>
    </row>
    <row r="87" spans="1:10">
      <c r="A87" s="13" t="s">
        <v>185</v>
      </c>
      <c r="B87" s="14">
        <v>2.2400000000000002</v>
      </c>
      <c r="C87" s="14">
        <v>7.3</v>
      </c>
      <c r="D87" s="14">
        <v>6.02</v>
      </c>
      <c r="E87" s="14">
        <v>5.13</v>
      </c>
      <c r="F87" s="14">
        <v>4.63</v>
      </c>
      <c r="G87" s="14">
        <v>3.15</v>
      </c>
      <c r="H87" s="14"/>
      <c r="I87" s="14"/>
      <c r="J87" s="14"/>
    </row>
    <row r="88" spans="1:10">
      <c r="A88" s="21" t="s">
        <v>224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3" t="s">
        <v>183</v>
      </c>
      <c r="B89" s="20">
        <v>168.37</v>
      </c>
      <c r="C89" s="20">
        <v>121.14</v>
      </c>
      <c r="D89" s="20">
        <v>158.47999999999999</v>
      </c>
      <c r="E89" s="20">
        <v>161.81</v>
      </c>
      <c r="F89" s="20">
        <v>186.38</v>
      </c>
      <c r="G89" s="20">
        <v>213.99</v>
      </c>
      <c r="H89" s="20"/>
      <c r="I89" s="20"/>
      <c r="J89" s="20"/>
    </row>
    <row r="90" spans="1:10">
      <c r="A90" s="13" t="s">
        <v>184</v>
      </c>
      <c r="B90" s="14">
        <v>3.61</v>
      </c>
      <c r="C90" s="14">
        <v>7.76</v>
      </c>
      <c r="D90" s="14">
        <v>7.94</v>
      </c>
      <c r="E90" s="14">
        <v>7.27</v>
      </c>
      <c r="F90" s="14">
        <v>7.21</v>
      </c>
      <c r="G90" s="14">
        <v>8.43</v>
      </c>
      <c r="H90" s="14"/>
      <c r="I90" s="14"/>
      <c r="J90" s="14"/>
    </row>
    <row r="91" spans="1:10">
      <c r="A91" s="13" t="s">
        <v>185</v>
      </c>
      <c r="B91" s="14">
        <v>2.14</v>
      </c>
      <c r="C91" s="14">
        <v>6.41</v>
      </c>
      <c r="D91" s="14">
        <v>5.01</v>
      </c>
      <c r="E91" s="14">
        <v>4.49</v>
      </c>
      <c r="F91" s="14">
        <v>3.87</v>
      </c>
      <c r="G91" s="14">
        <v>3.94</v>
      </c>
      <c r="H91" s="14"/>
      <c r="I91" s="14"/>
      <c r="J91" s="14"/>
    </row>
    <row r="92" spans="1:10">
      <c r="A92" s="21" t="s">
        <v>225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3" t="s">
        <v>183</v>
      </c>
      <c r="B93" s="20">
        <v>113.53</v>
      </c>
      <c r="C93" s="20">
        <v>74.17</v>
      </c>
      <c r="D93" s="20">
        <v>94.76</v>
      </c>
      <c r="E93" s="20">
        <v>101.96</v>
      </c>
      <c r="F93" s="20">
        <v>129.63999999999999</v>
      </c>
      <c r="G93" s="20">
        <v>167.08</v>
      </c>
      <c r="H93" s="20"/>
      <c r="I93" s="20"/>
      <c r="J93" s="20"/>
    </row>
    <row r="94" spans="1:10">
      <c r="A94" s="13" t="s">
        <v>184</v>
      </c>
      <c r="B94" s="14">
        <v>2.5099999999999998</v>
      </c>
      <c r="C94" s="14">
        <v>4.34</v>
      </c>
      <c r="D94" s="14">
        <v>5.14</v>
      </c>
      <c r="E94" s="14">
        <v>4.8600000000000003</v>
      </c>
      <c r="F94" s="14">
        <v>7.11</v>
      </c>
      <c r="G94" s="14">
        <v>5.5</v>
      </c>
      <c r="H94" s="14"/>
      <c r="I94" s="14"/>
      <c r="J94" s="14"/>
    </row>
    <row r="95" spans="1:10">
      <c r="A95" s="13" t="s">
        <v>185</v>
      </c>
      <c r="B95" s="14">
        <v>2.21</v>
      </c>
      <c r="C95" s="14">
        <v>5.85</v>
      </c>
      <c r="D95" s="14">
        <v>5.42</v>
      </c>
      <c r="E95" s="14">
        <v>4.7699999999999996</v>
      </c>
      <c r="F95" s="14">
        <v>5.48</v>
      </c>
      <c r="G95" s="14">
        <v>3.29</v>
      </c>
      <c r="H95" s="14"/>
      <c r="I95" s="14"/>
      <c r="J95" s="14"/>
    </row>
    <row r="96" spans="1:10">
      <c r="A96" s="21" t="s">
        <v>226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3" t="s">
        <v>183</v>
      </c>
      <c r="B97" s="20">
        <v>154.07</v>
      </c>
      <c r="C97" s="20">
        <v>108.18</v>
      </c>
      <c r="D97" s="20">
        <v>121.82</v>
      </c>
      <c r="E97" s="20">
        <v>143.6</v>
      </c>
      <c r="F97" s="20">
        <v>169.28</v>
      </c>
      <c r="G97" s="20">
        <v>227.37</v>
      </c>
      <c r="H97" s="20"/>
      <c r="I97" s="20"/>
      <c r="J97" s="20"/>
    </row>
    <row r="98" spans="1:10">
      <c r="A98" s="13" t="s">
        <v>184</v>
      </c>
      <c r="B98" s="14">
        <v>4.33</v>
      </c>
      <c r="C98" s="14">
        <v>6.17</v>
      </c>
      <c r="D98" s="14">
        <v>6.62</v>
      </c>
      <c r="E98" s="14">
        <v>7.42</v>
      </c>
      <c r="F98" s="14">
        <v>9.48</v>
      </c>
      <c r="G98" s="14">
        <v>9.01</v>
      </c>
      <c r="H98" s="14"/>
      <c r="I98" s="14"/>
      <c r="J98" s="14"/>
    </row>
    <row r="99" spans="1:10">
      <c r="A99" s="13" t="s">
        <v>185</v>
      </c>
      <c r="B99" s="14">
        <v>2.81</v>
      </c>
      <c r="C99" s="14">
        <v>5.7</v>
      </c>
      <c r="D99" s="14">
        <v>5.44</v>
      </c>
      <c r="E99" s="14">
        <v>5.17</v>
      </c>
      <c r="F99" s="14">
        <v>5.6</v>
      </c>
      <c r="G99" s="14">
        <v>3.96</v>
      </c>
      <c r="H99" s="14"/>
      <c r="I99" s="14"/>
      <c r="J99" s="14"/>
    </row>
    <row r="100" spans="1:10">
      <c r="A100" s="21" t="s">
        <v>227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3" t="s">
        <v>183</v>
      </c>
      <c r="B101" s="20">
        <v>134.94999999999999</v>
      </c>
      <c r="C101" s="20">
        <v>87.97</v>
      </c>
      <c r="D101" s="20">
        <v>105.34</v>
      </c>
      <c r="E101" s="20">
        <v>113.57</v>
      </c>
      <c r="F101" s="20">
        <v>146.04</v>
      </c>
      <c r="G101" s="20">
        <v>221.74</v>
      </c>
      <c r="H101" s="20"/>
      <c r="I101" s="20"/>
      <c r="J101" s="20"/>
    </row>
    <row r="102" spans="1:10">
      <c r="A102" s="13" t="s">
        <v>184</v>
      </c>
      <c r="B102" s="14">
        <v>3.78</v>
      </c>
      <c r="C102" s="14">
        <v>6.57</v>
      </c>
      <c r="D102" s="14">
        <v>7.52</v>
      </c>
      <c r="E102" s="14">
        <v>7.72</v>
      </c>
      <c r="F102" s="14">
        <v>7.67</v>
      </c>
      <c r="G102" s="14">
        <v>11.59</v>
      </c>
      <c r="H102" s="14"/>
      <c r="I102" s="14"/>
      <c r="J102" s="14"/>
    </row>
    <row r="103" spans="1:10">
      <c r="A103" s="13" t="s">
        <v>185</v>
      </c>
      <c r="B103" s="14">
        <v>2.8</v>
      </c>
      <c r="C103" s="14">
        <v>7.47</v>
      </c>
      <c r="D103" s="14">
        <v>7.14</v>
      </c>
      <c r="E103" s="14">
        <v>6.8</v>
      </c>
      <c r="F103" s="14">
        <v>5.25</v>
      </c>
      <c r="G103" s="14">
        <v>5.23</v>
      </c>
      <c r="H103" s="14"/>
      <c r="I103" s="14"/>
      <c r="J103" s="14"/>
    </row>
    <row r="104" spans="1:10">
      <c r="A104" s="21" t="s">
        <v>228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3" t="s">
        <v>183</v>
      </c>
      <c r="B105" s="20">
        <v>43.85</v>
      </c>
      <c r="C105" s="20">
        <v>33.68</v>
      </c>
      <c r="D105" s="20">
        <v>38.54</v>
      </c>
      <c r="E105" s="20">
        <v>42.69</v>
      </c>
      <c r="F105" s="20">
        <v>49.83</v>
      </c>
      <c r="G105" s="20">
        <v>54.5</v>
      </c>
      <c r="H105" s="20"/>
      <c r="I105" s="20"/>
      <c r="J105" s="20"/>
    </row>
    <row r="106" spans="1:10">
      <c r="A106" s="13" t="s">
        <v>184</v>
      </c>
      <c r="B106" s="14">
        <v>0.98</v>
      </c>
      <c r="C106" s="14">
        <v>1.68</v>
      </c>
      <c r="D106" s="14">
        <v>1.77</v>
      </c>
      <c r="E106" s="14">
        <v>2</v>
      </c>
      <c r="F106" s="14">
        <v>2.0299999999999998</v>
      </c>
      <c r="G106" s="14">
        <v>1.98</v>
      </c>
      <c r="H106" s="14"/>
      <c r="I106" s="14"/>
      <c r="J106" s="14"/>
    </row>
    <row r="107" spans="1:10">
      <c r="A107" s="13" t="s">
        <v>185</v>
      </c>
      <c r="B107" s="14">
        <v>2.23</v>
      </c>
      <c r="C107" s="14">
        <v>4.9800000000000004</v>
      </c>
      <c r="D107" s="14">
        <v>4.5999999999999996</v>
      </c>
      <c r="E107" s="14">
        <v>4.68</v>
      </c>
      <c r="F107" s="14">
        <v>4.07</v>
      </c>
      <c r="G107" s="14">
        <v>3.63</v>
      </c>
      <c r="H107" s="14"/>
      <c r="I107" s="14"/>
      <c r="J107" s="14"/>
    </row>
    <row r="108" spans="1:10">
      <c r="A108" s="18" t="s">
        <v>229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3" t="s">
        <v>183</v>
      </c>
      <c r="B109" s="20">
        <v>406.09</v>
      </c>
      <c r="C109" s="20">
        <v>265.67</v>
      </c>
      <c r="D109" s="20">
        <v>311.25</v>
      </c>
      <c r="E109" s="20">
        <v>354.08</v>
      </c>
      <c r="F109" s="20">
        <v>475.37</v>
      </c>
      <c r="G109" s="20">
        <v>623.83000000000004</v>
      </c>
      <c r="H109" s="20"/>
      <c r="I109" s="20"/>
      <c r="J109" s="20"/>
    </row>
    <row r="110" spans="1:10">
      <c r="A110" s="13" t="s">
        <v>184</v>
      </c>
      <c r="B110" s="14">
        <v>6.54</v>
      </c>
      <c r="C110" s="14">
        <v>9.3699999999999992</v>
      </c>
      <c r="D110" s="14">
        <v>10.82</v>
      </c>
      <c r="E110" s="14">
        <v>11.21</v>
      </c>
      <c r="F110" s="14">
        <v>14.87</v>
      </c>
      <c r="G110" s="14">
        <v>14.39</v>
      </c>
      <c r="H110" s="14"/>
      <c r="I110" s="14"/>
      <c r="J110" s="14"/>
    </row>
    <row r="111" spans="1:10">
      <c r="A111" s="13" t="s">
        <v>185</v>
      </c>
      <c r="B111" s="14">
        <v>1.61</v>
      </c>
      <c r="C111" s="14">
        <v>3.53</v>
      </c>
      <c r="D111" s="14">
        <v>3.48</v>
      </c>
      <c r="E111" s="14">
        <v>3.16</v>
      </c>
      <c r="F111" s="14">
        <v>3.13</v>
      </c>
      <c r="G111" s="14">
        <v>2.31</v>
      </c>
      <c r="H111" s="14"/>
      <c r="I111" s="14"/>
      <c r="J111" s="14"/>
    </row>
    <row r="112" spans="1:10">
      <c r="A112" s="21" t="s">
        <v>230</v>
      </c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3" t="s">
        <v>183</v>
      </c>
      <c r="B113" s="20">
        <v>143.97999999999999</v>
      </c>
      <c r="C113" s="20">
        <v>104</v>
      </c>
      <c r="D113" s="20">
        <v>122.13</v>
      </c>
      <c r="E113" s="20">
        <v>130.97999999999999</v>
      </c>
      <c r="F113" s="20">
        <v>162.74</v>
      </c>
      <c r="G113" s="20">
        <v>200</v>
      </c>
      <c r="H113" s="20"/>
      <c r="I113" s="20"/>
      <c r="J113" s="20"/>
    </row>
    <row r="114" spans="1:10">
      <c r="A114" s="13" t="s">
        <v>184</v>
      </c>
      <c r="B114" s="14">
        <v>2.36</v>
      </c>
      <c r="C114" s="14">
        <v>4.7699999999999996</v>
      </c>
      <c r="D114" s="14">
        <v>5.36</v>
      </c>
      <c r="E114" s="14">
        <v>4.55</v>
      </c>
      <c r="F114" s="14">
        <v>4.8</v>
      </c>
      <c r="G114" s="14">
        <v>4.88</v>
      </c>
      <c r="H114" s="14"/>
      <c r="I114" s="14"/>
      <c r="J114" s="14"/>
    </row>
    <row r="115" spans="1:10">
      <c r="A115" s="13" t="s">
        <v>185</v>
      </c>
      <c r="B115" s="14">
        <v>1.64</v>
      </c>
      <c r="C115" s="14">
        <v>4.59</v>
      </c>
      <c r="D115" s="14">
        <v>4.3899999999999997</v>
      </c>
      <c r="E115" s="14">
        <v>3.47</v>
      </c>
      <c r="F115" s="14">
        <v>2.95</v>
      </c>
      <c r="G115" s="14">
        <v>2.44</v>
      </c>
      <c r="H115" s="14"/>
      <c r="I115" s="14"/>
      <c r="J115" s="14"/>
    </row>
    <row r="116" spans="1:10">
      <c r="A116" s="21" t="s">
        <v>231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3" t="s">
        <v>183</v>
      </c>
      <c r="B117" s="20">
        <v>262.10000000000002</v>
      </c>
      <c r="C117" s="20">
        <v>161.66999999999999</v>
      </c>
      <c r="D117" s="20">
        <v>189.12</v>
      </c>
      <c r="E117" s="20">
        <v>223.09</v>
      </c>
      <c r="F117" s="20">
        <v>312.64</v>
      </c>
      <c r="G117" s="20">
        <v>423.84</v>
      </c>
      <c r="H117" s="20"/>
      <c r="I117" s="20"/>
      <c r="J117" s="20"/>
    </row>
    <row r="118" spans="1:10">
      <c r="A118" s="13" t="s">
        <v>184</v>
      </c>
      <c r="B118" s="14">
        <v>5.04</v>
      </c>
      <c r="C118" s="14">
        <v>6.3</v>
      </c>
      <c r="D118" s="14">
        <v>6.63</v>
      </c>
      <c r="E118" s="14">
        <v>7.83</v>
      </c>
      <c r="F118" s="14">
        <v>11.54</v>
      </c>
      <c r="G118" s="14">
        <v>12.3</v>
      </c>
      <c r="H118" s="14"/>
      <c r="I118" s="14"/>
      <c r="J118" s="14"/>
    </row>
    <row r="119" spans="1:10">
      <c r="A119" s="13" t="s">
        <v>185</v>
      </c>
      <c r="B119" s="14">
        <v>1.92</v>
      </c>
      <c r="C119" s="14">
        <v>3.9</v>
      </c>
      <c r="D119" s="14">
        <v>3.51</v>
      </c>
      <c r="E119" s="14">
        <v>3.51</v>
      </c>
      <c r="F119" s="14">
        <v>3.69</v>
      </c>
      <c r="G119" s="14">
        <v>2.9</v>
      </c>
      <c r="H119" s="14"/>
      <c r="I119" s="14"/>
      <c r="J119" s="14"/>
    </row>
    <row r="120" spans="1:10">
      <c r="A120" s="18" t="s">
        <v>232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3" t="s">
        <v>183</v>
      </c>
      <c r="B121" s="20">
        <v>656.45</v>
      </c>
      <c r="C121" s="20">
        <v>420.86</v>
      </c>
      <c r="D121" s="20">
        <v>520.70000000000005</v>
      </c>
      <c r="E121" s="20">
        <v>569.70000000000005</v>
      </c>
      <c r="F121" s="20">
        <v>757.77</v>
      </c>
      <c r="G121" s="20">
        <v>1012.83</v>
      </c>
      <c r="H121" s="20"/>
      <c r="I121" s="20"/>
      <c r="J121" s="20"/>
    </row>
    <row r="122" spans="1:10">
      <c r="A122" s="13" t="s">
        <v>184</v>
      </c>
      <c r="B122" s="14">
        <v>12.14</v>
      </c>
      <c r="C122" s="14">
        <v>16.149999999999999</v>
      </c>
      <c r="D122" s="14">
        <v>17.29</v>
      </c>
      <c r="E122" s="14">
        <v>19.41</v>
      </c>
      <c r="F122" s="14">
        <v>24.61</v>
      </c>
      <c r="G122" s="14">
        <v>28.61</v>
      </c>
      <c r="H122" s="14"/>
      <c r="I122" s="14"/>
      <c r="J122" s="14"/>
    </row>
    <row r="123" spans="1:10">
      <c r="A123" s="13" t="s">
        <v>185</v>
      </c>
      <c r="B123" s="14">
        <v>1.85</v>
      </c>
      <c r="C123" s="14">
        <v>3.84</v>
      </c>
      <c r="D123" s="14">
        <v>3.32</v>
      </c>
      <c r="E123" s="14">
        <v>3.41</v>
      </c>
      <c r="F123" s="14">
        <v>3.25</v>
      </c>
      <c r="G123" s="14">
        <v>2.82</v>
      </c>
      <c r="H123" s="14"/>
      <c r="I123" s="14"/>
      <c r="J123" s="14"/>
    </row>
    <row r="124" spans="1:10">
      <c r="A124" s="21" t="s">
        <v>233</v>
      </c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3" t="s">
        <v>183</v>
      </c>
      <c r="B125" s="20">
        <v>219.62</v>
      </c>
      <c r="C125" s="20">
        <v>133.11000000000001</v>
      </c>
      <c r="D125" s="20">
        <v>171.3</v>
      </c>
      <c r="E125" s="20">
        <v>190.5</v>
      </c>
      <c r="F125" s="20">
        <v>246.59</v>
      </c>
      <c r="G125" s="20">
        <v>356.43</v>
      </c>
      <c r="H125" s="20"/>
      <c r="I125" s="20"/>
      <c r="J125" s="20"/>
    </row>
    <row r="126" spans="1:10">
      <c r="A126" s="13" t="s">
        <v>184</v>
      </c>
      <c r="B126" s="14">
        <v>5.49</v>
      </c>
      <c r="C126" s="14">
        <v>6.6</v>
      </c>
      <c r="D126" s="14">
        <v>6.7</v>
      </c>
      <c r="E126" s="14">
        <v>8.6999999999999993</v>
      </c>
      <c r="F126" s="14">
        <v>8.6300000000000008</v>
      </c>
      <c r="G126" s="14">
        <v>13.16</v>
      </c>
      <c r="H126" s="14"/>
      <c r="I126" s="14"/>
      <c r="J126" s="14"/>
    </row>
    <row r="127" spans="1:10">
      <c r="A127" s="13" t="s">
        <v>185</v>
      </c>
      <c r="B127" s="14">
        <v>2.5</v>
      </c>
      <c r="C127" s="14">
        <v>4.96</v>
      </c>
      <c r="D127" s="14">
        <v>3.91</v>
      </c>
      <c r="E127" s="14">
        <v>4.57</v>
      </c>
      <c r="F127" s="14">
        <v>3.5</v>
      </c>
      <c r="G127" s="14">
        <v>3.69</v>
      </c>
      <c r="H127" s="14"/>
      <c r="I127" s="14"/>
      <c r="J127" s="14"/>
    </row>
    <row r="128" spans="1:10">
      <c r="A128" s="21" t="s">
        <v>234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3" t="s">
        <v>183</v>
      </c>
      <c r="B129" s="20">
        <v>209.15</v>
      </c>
      <c r="C129" s="20">
        <v>126.14</v>
      </c>
      <c r="D129" s="20">
        <v>166.29</v>
      </c>
      <c r="E129" s="20">
        <v>178.92</v>
      </c>
      <c r="F129" s="20">
        <v>240.3</v>
      </c>
      <c r="G129" s="20">
        <v>333.94</v>
      </c>
      <c r="H129" s="20"/>
      <c r="I129" s="20"/>
      <c r="J129" s="20"/>
    </row>
    <row r="130" spans="1:10">
      <c r="A130" s="13" t="s">
        <v>184</v>
      </c>
      <c r="B130" s="14">
        <v>3.21</v>
      </c>
      <c r="C130" s="14">
        <v>5.45</v>
      </c>
      <c r="D130" s="14">
        <v>6.47</v>
      </c>
      <c r="E130" s="14">
        <v>6.35</v>
      </c>
      <c r="F130" s="14">
        <v>7.68</v>
      </c>
      <c r="G130" s="14">
        <v>8.9499999999999993</v>
      </c>
      <c r="H130" s="14"/>
      <c r="I130" s="14"/>
      <c r="J130" s="14"/>
    </row>
    <row r="131" spans="1:10">
      <c r="A131" s="13" t="s">
        <v>185</v>
      </c>
      <c r="B131" s="14">
        <v>1.54</v>
      </c>
      <c r="C131" s="14">
        <v>4.32</v>
      </c>
      <c r="D131" s="14">
        <v>3.89</v>
      </c>
      <c r="E131" s="14">
        <v>3.55</v>
      </c>
      <c r="F131" s="14">
        <v>3.2</v>
      </c>
      <c r="G131" s="14">
        <v>2.68</v>
      </c>
      <c r="H131" s="14"/>
      <c r="I131" s="14"/>
      <c r="J131" s="14"/>
    </row>
    <row r="132" spans="1:10">
      <c r="A132" s="21" t="s">
        <v>235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3" t="s">
        <v>183</v>
      </c>
      <c r="B133" s="20">
        <v>118.05</v>
      </c>
      <c r="C133" s="20">
        <v>83.33</v>
      </c>
      <c r="D133" s="20">
        <v>93.23</v>
      </c>
      <c r="E133" s="20">
        <v>98.81</v>
      </c>
      <c r="F133" s="20">
        <v>140.41</v>
      </c>
      <c r="G133" s="20">
        <v>174.4</v>
      </c>
      <c r="H133" s="20"/>
      <c r="I133" s="20"/>
      <c r="J133" s="20"/>
    </row>
    <row r="134" spans="1:10">
      <c r="A134" s="13" t="s">
        <v>184</v>
      </c>
      <c r="B134" s="14">
        <v>2.68</v>
      </c>
      <c r="C134" s="14">
        <v>3.87</v>
      </c>
      <c r="D134" s="14">
        <v>4.0599999999999996</v>
      </c>
      <c r="E134" s="14">
        <v>5.07</v>
      </c>
      <c r="F134" s="14">
        <v>6.87</v>
      </c>
      <c r="G134" s="14">
        <v>7.78</v>
      </c>
      <c r="H134" s="14"/>
      <c r="I134" s="14"/>
      <c r="J134" s="14"/>
    </row>
    <row r="135" spans="1:10">
      <c r="A135" s="13" t="s">
        <v>185</v>
      </c>
      <c r="B135" s="14">
        <v>2.27</v>
      </c>
      <c r="C135" s="14">
        <v>4.6500000000000004</v>
      </c>
      <c r="D135" s="14">
        <v>4.3600000000000003</v>
      </c>
      <c r="E135" s="14">
        <v>5.13</v>
      </c>
      <c r="F135" s="14">
        <v>4.9000000000000004</v>
      </c>
      <c r="G135" s="14">
        <v>4.46</v>
      </c>
      <c r="H135" s="14"/>
      <c r="I135" s="14"/>
      <c r="J135" s="14"/>
    </row>
    <row r="136" spans="1:10">
      <c r="A136" s="21" t="s">
        <v>236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3" t="s">
        <v>183</v>
      </c>
      <c r="B137" s="20">
        <v>109.64</v>
      </c>
      <c r="C137" s="20">
        <v>78.27</v>
      </c>
      <c r="D137" s="20">
        <v>89.89</v>
      </c>
      <c r="E137" s="20">
        <v>101.47</v>
      </c>
      <c r="F137" s="20">
        <v>130.46</v>
      </c>
      <c r="G137" s="20">
        <v>148.07</v>
      </c>
      <c r="H137" s="20"/>
      <c r="I137" s="20"/>
      <c r="J137" s="20"/>
    </row>
    <row r="138" spans="1:10">
      <c r="A138" s="13" t="s">
        <v>184</v>
      </c>
      <c r="B138" s="14">
        <v>2.23</v>
      </c>
      <c r="C138" s="14">
        <v>4.37</v>
      </c>
      <c r="D138" s="14">
        <v>4.3600000000000003</v>
      </c>
      <c r="E138" s="14">
        <v>3.78</v>
      </c>
      <c r="F138" s="14">
        <v>6.69</v>
      </c>
      <c r="G138" s="14">
        <v>5.52</v>
      </c>
      <c r="H138" s="14"/>
      <c r="I138" s="14"/>
      <c r="J138" s="14"/>
    </row>
    <row r="139" spans="1:10">
      <c r="A139" s="13" t="s">
        <v>185</v>
      </c>
      <c r="B139" s="14">
        <v>2.0299999999999998</v>
      </c>
      <c r="C139" s="14">
        <v>5.59</v>
      </c>
      <c r="D139" s="14">
        <v>4.8499999999999996</v>
      </c>
      <c r="E139" s="14">
        <v>3.72</v>
      </c>
      <c r="F139" s="14">
        <v>5.13</v>
      </c>
      <c r="G139" s="14">
        <v>3.73</v>
      </c>
      <c r="H139" s="14"/>
      <c r="I139" s="14"/>
      <c r="J139" s="14"/>
    </row>
    <row r="140" spans="1:10">
      <c r="A140" s="18" t="s">
        <v>237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3" t="s">
        <v>183</v>
      </c>
      <c r="B141" s="20">
        <v>1343.14</v>
      </c>
      <c r="C141" s="20">
        <v>874.2</v>
      </c>
      <c r="D141" s="20">
        <v>1044.79</v>
      </c>
      <c r="E141" s="20">
        <v>1196.54</v>
      </c>
      <c r="F141" s="20">
        <v>1562.74</v>
      </c>
      <c r="G141" s="20">
        <v>2036.66</v>
      </c>
      <c r="H141" s="20"/>
      <c r="I141" s="20"/>
      <c r="J141" s="20"/>
    </row>
    <row r="142" spans="1:10">
      <c r="A142" s="13" t="s">
        <v>184</v>
      </c>
      <c r="B142" s="14">
        <v>23.37</v>
      </c>
      <c r="C142" s="14">
        <v>54.82</v>
      </c>
      <c r="D142" s="14">
        <v>48.17</v>
      </c>
      <c r="E142" s="14">
        <v>46.4</v>
      </c>
      <c r="F142" s="14">
        <v>36.659999999999997</v>
      </c>
      <c r="G142" s="14">
        <v>42.16</v>
      </c>
      <c r="H142" s="14"/>
      <c r="I142" s="14"/>
      <c r="J142" s="14"/>
    </row>
    <row r="143" spans="1:10">
      <c r="A143" s="13" t="s">
        <v>185</v>
      </c>
      <c r="B143" s="14">
        <v>1.74</v>
      </c>
      <c r="C143" s="14">
        <v>6.27</v>
      </c>
      <c r="D143" s="14">
        <v>4.6100000000000003</v>
      </c>
      <c r="E143" s="14">
        <v>3.88</v>
      </c>
      <c r="F143" s="14">
        <v>2.35</v>
      </c>
      <c r="G143" s="14">
        <v>2.0699999999999998</v>
      </c>
      <c r="H143" s="14"/>
      <c r="I143" s="14"/>
      <c r="J143" s="14"/>
    </row>
    <row r="144" spans="1:10">
      <c r="A144" s="21" t="s">
        <v>238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3" t="s">
        <v>183</v>
      </c>
      <c r="B145" s="20">
        <v>140.62</v>
      </c>
      <c r="C145" s="20">
        <v>85.05</v>
      </c>
      <c r="D145" s="20">
        <v>112.35</v>
      </c>
      <c r="E145" s="20">
        <v>125.15</v>
      </c>
      <c r="F145" s="20">
        <v>162.4</v>
      </c>
      <c r="G145" s="20">
        <v>218.05</v>
      </c>
      <c r="H145" s="20"/>
      <c r="I145" s="20"/>
      <c r="J145" s="20"/>
    </row>
    <row r="146" spans="1:10">
      <c r="A146" s="13" t="s">
        <v>184</v>
      </c>
      <c r="B146" s="14">
        <v>4.6900000000000004</v>
      </c>
      <c r="C146" s="14">
        <v>3.75</v>
      </c>
      <c r="D146" s="14">
        <v>5.96</v>
      </c>
      <c r="E146" s="14">
        <v>7.82</v>
      </c>
      <c r="F146" s="14">
        <v>5.61</v>
      </c>
      <c r="G146" s="14">
        <v>10.97</v>
      </c>
      <c r="H146" s="14"/>
      <c r="I146" s="14"/>
      <c r="J146" s="14"/>
    </row>
    <row r="147" spans="1:10">
      <c r="A147" s="13" t="s">
        <v>185</v>
      </c>
      <c r="B147" s="14">
        <v>3.34</v>
      </c>
      <c r="C147" s="14">
        <v>4.41</v>
      </c>
      <c r="D147" s="14">
        <v>5.3</v>
      </c>
      <c r="E147" s="14">
        <v>6.25</v>
      </c>
      <c r="F147" s="14">
        <v>3.45</v>
      </c>
      <c r="G147" s="14">
        <v>5.03</v>
      </c>
      <c r="H147" s="14"/>
      <c r="I147" s="14"/>
      <c r="J147" s="14"/>
    </row>
    <row r="148" spans="1:10">
      <c r="A148" s="21" t="s">
        <v>239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3" t="s">
        <v>183</v>
      </c>
      <c r="B149" s="20">
        <v>102.34</v>
      </c>
      <c r="C149" s="20">
        <v>69.45</v>
      </c>
      <c r="D149" s="20">
        <v>88.92</v>
      </c>
      <c r="E149" s="20">
        <v>93.64</v>
      </c>
      <c r="F149" s="20">
        <v>114.7</v>
      </c>
      <c r="G149" s="20">
        <v>144.97</v>
      </c>
      <c r="H149" s="20"/>
      <c r="I149" s="20"/>
      <c r="J149" s="20"/>
    </row>
    <row r="150" spans="1:10">
      <c r="A150" s="13" t="s">
        <v>184</v>
      </c>
      <c r="B150" s="14">
        <v>2.38</v>
      </c>
      <c r="C150" s="14">
        <v>3.5</v>
      </c>
      <c r="D150" s="14">
        <v>4.43</v>
      </c>
      <c r="E150" s="14">
        <v>4.33</v>
      </c>
      <c r="F150" s="14">
        <v>4.9800000000000004</v>
      </c>
      <c r="G150" s="14">
        <v>5.81</v>
      </c>
      <c r="H150" s="14"/>
      <c r="I150" s="14"/>
      <c r="J150" s="14"/>
    </row>
    <row r="151" spans="1:10">
      <c r="A151" s="13" t="s">
        <v>185</v>
      </c>
      <c r="B151" s="14">
        <v>2.33</v>
      </c>
      <c r="C151" s="14">
        <v>5.04</v>
      </c>
      <c r="D151" s="14">
        <v>4.9800000000000004</v>
      </c>
      <c r="E151" s="14">
        <v>4.63</v>
      </c>
      <c r="F151" s="14">
        <v>4.34</v>
      </c>
      <c r="G151" s="14">
        <v>4.01</v>
      </c>
      <c r="H151" s="14"/>
      <c r="I151" s="14"/>
      <c r="J151" s="14"/>
    </row>
    <row r="152" spans="1:10">
      <c r="A152" s="21" t="s">
        <v>240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3" t="s">
        <v>183</v>
      </c>
      <c r="B153" s="20">
        <v>715.06</v>
      </c>
      <c r="C153" s="20">
        <v>472.94</v>
      </c>
      <c r="D153" s="20">
        <v>552.54999999999995</v>
      </c>
      <c r="E153" s="20">
        <v>633.44000000000005</v>
      </c>
      <c r="F153" s="20">
        <v>841.1</v>
      </c>
      <c r="G153" s="20">
        <v>1074.8800000000001</v>
      </c>
      <c r="H153" s="20"/>
      <c r="I153" s="20"/>
      <c r="J153" s="20"/>
    </row>
    <row r="154" spans="1:10">
      <c r="A154" s="13" t="s">
        <v>184</v>
      </c>
      <c r="B154" s="14">
        <v>15.15</v>
      </c>
      <c r="C154" s="14">
        <v>49.98</v>
      </c>
      <c r="D154" s="14">
        <v>27.36</v>
      </c>
      <c r="E154" s="14">
        <v>26.9</v>
      </c>
      <c r="F154" s="14">
        <v>24.2</v>
      </c>
      <c r="G154" s="14">
        <v>26.38</v>
      </c>
      <c r="H154" s="14"/>
      <c r="I154" s="14"/>
      <c r="J154" s="14"/>
    </row>
    <row r="155" spans="1:10">
      <c r="A155" s="13" t="s">
        <v>185</v>
      </c>
      <c r="B155" s="14">
        <v>2.12</v>
      </c>
      <c r="C155" s="14">
        <v>10.57</v>
      </c>
      <c r="D155" s="14">
        <v>4.95</v>
      </c>
      <c r="E155" s="14">
        <v>4.25</v>
      </c>
      <c r="F155" s="14">
        <v>2.88</v>
      </c>
      <c r="G155" s="14">
        <v>2.4500000000000002</v>
      </c>
      <c r="H155" s="14"/>
      <c r="I155" s="14"/>
      <c r="J155" s="14"/>
    </row>
    <row r="156" spans="1:10">
      <c r="A156" s="21" t="s">
        <v>241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3" t="s">
        <v>183</v>
      </c>
      <c r="B157" s="20">
        <v>336.57</v>
      </c>
      <c r="C157" s="20">
        <v>232.34</v>
      </c>
      <c r="D157" s="20">
        <v>270.73</v>
      </c>
      <c r="E157" s="20">
        <v>311.45999999999998</v>
      </c>
      <c r="F157" s="20">
        <v>377.7</v>
      </c>
      <c r="G157" s="20">
        <v>490.43</v>
      </c>
      <c r="H157" s="20"/>
      <c r="I157" s="20"/>
      <c r="J157" s="20"/>
    </row>
    <row r="158" spans="1:10">
      <c r="A158" s="13" t="s">
        <v>184</v>
      </c>
      <c r="B158" s="14">
        <v>5.8</v>
      </c>
      <c r="C158" s="14">
        <v>11</v>
      </c>
      <c r="D158" s="14">
        <v>14.67</v>
      </c>
      <c r="E158" s="14">
        <v>12.84</v>
      </c>
      <c r="F158" s="14">
        <v>9.92</v>
      </c>
      <c r="G158" s="14">
        <v>13.06</v>
      </c>
      <c r="H158" s="14"/>
      <c r="I158" s="14"/>
      <c r="J158" s="14"/>
    </row>
    <row r="159" spans="1:10">
      <c r="A159" s="13" t="s">
        <v>185</v>
      </c>
      <c r="B159" s="14">
        <v>1.72</v>
      </c>
      <c r="C159" s="14">
        <v>4.7300000000000004</v>
      </c>
      <c r="D159" s="14">
        <v>5.42</v>
      </c>
      <c r="E159" s="14">
        <v>4.12</v>
      </c>
      <c r="F159" s="14">
        <v>2.63</v>
      </c>
      <c r="G159" s="14">
        <v>2.66</v>
      </c>
      <c r="H159" s="14"/>
      <c r="I159" s="14"/>
      <c r="J159" s="14"/>
    </row>
    <row r="160" spans="1:10">
      <c r="A160" s="13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21" t="s">
        <v>242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3" t="s">
        <v>183</v>
      </c>
      <c r="B162" s="20">
        <v>48.55</v>
      </c>
      <c r="C162" s="20">
        <v>14.42</v>
      </c>
      <c r="D162" s="20">
        <v>20.239999999999998</v>
      </c>
      <c r="E162" s="20">
        <v>32.85</v>
      </c>
      <c r="F162" s="20">
        <v>66.83</v>
      </c>
      <c r="G162" s="20">
        <v>108.33</v>
      </c>
      <c r="H162" s="20"/>
      <c r="I162" s="20"/>
      <c r="J162" s="20"/>
    </row>
    <row r="163" spans="1:10">
      <c r="A163" s="13" t="s">
        <v>184</v>
      </c>
      <c r="B163" s="14">
        <v>2.46</v>
      </c>
      <c r="C163" s="14">
        <v>1.82</v>
      </c>
      <c r="D163" s="14">
        <v>2.35</v>
      </c>
      <c r="E163" s="14">
        <v>2.4</v>
      </c>
      <c r="F163" s="14">
        <v>5.83</v>
      </c>
      <c r="G163" s="14">
        <v>6.63</v>
      </c>
      <c r="H163" s="14"/>
      <c r="I163" s="14"/>
      <c r="J163" s="14"/>
    </row>
    <row r="164" spans="1:10">
      <c r="A164" s="13" t="s">
        <v>185</v>
      </c>
      <c r="B164" s="14">
        <v>5.07</v>
      </c>
      <c r="C164" s="14">
        <v>12.65</v>
      </c>
      <c r="D164" s="14">
        <v>11.61</v>
      </c>
      <c r="E164" s="14">
        <v>7.3</v>
      </c>
      <c r="F164" s="14">
        <v>8.7200000000000006</v>
      </c>
      <c r="G164" s="14">
        <v>6.12</v>
      </c>
      <c r="H164" s="14"/>
      <c r="I164" s="14"/>
      <c r="J164" s="14"/>
    </row>
    <row r="165" spans="1:10">
      <c r="A165" s="16" t="s">
        <v>243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3" t="s">
        <v>183</v>
      </c>
      <c r="B166" s="20">
        <v>2618.91</v>
      </c>
      <c r="C166" s="20">
        <v>1037.6300000000001</v>
      </c>
      <c r="D166" s="20">
        <v>1569.18</v>
      </c>
      <c r="E166" s="20">
        <v>2127.21</v>
      </c>
      <c r="F166" s="20">
        <v>3206.28</v>
      </c>
      <c r="G166" s="20">
        <v>5151.1099999999997</v>
      </c>
      <c r="H166" s="20"/>
      <c r="I166" s="20"/>
      <c r="J166" s="20"/>
    </row>
    <row r="167" spans="1:10">
      <c r="A167" s="13" t="s">
        <v>184</v>
      </c>
      <c r="B167" s="14">
        <v>42.04</v>
      </c>
      <c r="C167" s="14">
        <v>50.17</v>
      </c>
      <c r="D167" s="14">
        <v>53.55</v>
      </c>
      <c r="E167" s="14">
        <v>71.12</v>
      </c>
      <c r="F167" s="14">
        <v>83.62</v>
      </c>
      <c r="G167" s="14">
        <v>88.17</v>
      </c>
      <c r="H167" s="14"/>
      <c r="I167" s="14"/>
      <c r="J167" s="14"/>
    </row>
    <row r="168" spans="1:10">
      <c r="A168" s="13" t="s">
        <v>185</v>
      </c>
      <c r="B168" s="14">
        <v>1.61</v>
      </c>
      <c r="C168" s="14">
        <v>4.83</v>
      </c>
      <c r="D168" s="14">
        <v>3.41</v>
      </c>
      <c r="E168" s="14">
        <v>3.34</v>
      </c>
      <c r="F168" s="14">
        <v>2.61</v>
      </c>
      <c r="G168" s="14">
        <v>1.71</v>
      </c>
      <c r="H168" s="14"/>
      <c r="I168" s="14"/>
      <c r="J168" s="14"/>
    </row>
    <row r="169" spans="1:10">
      <c r="A169" s="11" t="s">
        <v>244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3" t="s">
        <v>183</v>
      </c>
      <c r="B170" s="20">
        <v>434.73</v>
      </c>
      <c r="C170" s="20">
        <v>169.52</v>
      </c>
      <c r="D170" s="20">
        <v>250.23</v>
      </c>
      <c r="E170" s="20">
        <v>329.79</v>
      </c>
      <c r="F170" s="20">
        <v>540.98</v>
      </c>
      <c r="G170" s="20">
        <v>882.6</v>
      </c>
      <c r="H170" s="20"/>
      <c r="I170" s="20"/>
      <c r="J170" s="20"/>
    </row>
    <row r="171" spans="1:10">
      <c r="A171" s="13" t="s">
        <v>184</v>
      </c>
      <c r="B171" s="14">
        <v>17.59</v>
      </c>
      <c r="C171" s="14">
        <v>16.53</v>
      </c>
      <c r="D171" s="14">
        <v>18.91</v>
      </c>
      <c r="E171" s="14">
        <v>25.7</v>
      </c>
      <c r="F171" s="14">
        <v>34.01</v>
      </c>
      <c r="G171" s="14">
        <v>39.07</v>
      </c>
      <c r="H171" s="14"/>
      <c r="I171" s="14"/>
      <c r="J171" s="14"/>
    </row>
    <row r="172" spans="1:10">
      <c r="A172" s="13" t="s">
        <v>185</v>
      </c>
      <c r="B172" s="14">
        <v>4.05</v>
      </c>
      <c r="C172" s="14">
        <v>9.75</v>
      </c>
      <c r="D172" s="14">
        <v>7.56</v>
      </c>
      <c r="E172" s="14">
        <v>7.79</v>
      </c>
      <c r="F172" s="14">
        <v>6.29</v>
      </c>
      <c r="G172" s="14">
        <v>4.43</v>
      </c>
      <c r="H172" s="14"/>
      <c r="I172" s="14"/>
      <c r="J172" s="14"/>
    </row>
    <row r="173" spans="1:10">
      <c r="A173" s="11" t="s">
        <v>245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3" t="s">
        <v>183</v>
      </c>
      <c r="B174" s="20">
        <v>16895.11</v>
      </c>
      <c r="C174" s="20">
        <v>8961.1</v>
      </c>
      <c r="D174" s="20">
        <v>11828.72</v>
      </c>
      <c r="E174" s="20">
        <v>14804.76</v>
      </c>
      <c r="F174" s="20">
        <v>18862.28</v>
      </c>
      <c r="G174" s="20">
        <v>29997.73</v>
      </c>
      <c r="H174" s="20"/>
      <c r="I174" s="20"/>
      <c r="J174" s="20"/>
    </row>
    <row r="175" spans="1:10">
      <c r="A175" s="13" t="s">
        <v>184</v>
      </c>
      <c r="B175" s="14">
        <v>194.41</v>
      </c>
      <c r="C175" s="14">
        <v>220.54</v>
      </c>
      <c r="D175" s="14">
        <v>192.42</v>
      </c>
      <c r="E175" s="14">
        <v>209.22</v>
      </c>
      <c r="F175" s="14">
        <v>287.89</v>
      </c>
      <c r="G175" s="14">
        <v>378.61</v>
      </c>
      <c r="H175" s="14"/>
      <c r="I175" s="14"/>
      <c r="J175" s="14"/>
    </row>
    <row r="176" spans="1:10">
      <c r="A176" s="13" t="s">
        <v>185</v>
      </c>
      <c r="B176" s="14">
        <v>1.1499999999999999</v>
      </c>
      <c r="C176" s="14">
        <v>2.46</v>
      </c>
      <c r="D176" s="14">
        <v>1.63</v>
      </c>
      <c r="E176" s="14">
        <v>1.41</v>
      </c>
      <c r="F176" s="14">
        <v>1.53</v>
      </c>
      <c r="G176" s="14">
        <v>1.26</v>
      </c>
      <c r="H176" s="14"/>
      <c r="I176" s="14"/>
      <c r="J176" s="14"/>
    </row>
    <row r="177" spans="1:10">
      <c r="A177" s="16" t="s">
        <v>246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3" t="s">
        <v>183</v>
      </c>
      <c r="B178" s="20">
        <v>10074.799999999999</v>
      </c>
      <c r="C178" s="20">
        <v>5391.9</v>
      </c>
      <c r="D178" s="20">
        <v>6806.81</v>
      </c>
      <c r="E178" s="20">
        <v>8803.73</v>
      </c>
      <c r="F178" s="20">
        <v>11172.94</v>
      </c>
      <c r="G178" s="20">
        <v>18185.060000000001</v>
      </c>
      <c r="H178" s="20"/>
      <c r="I178" s="20"/>
      <c r="J178" s="20"/>
    </row>
    <row r="179" spans="1:10">
      <c r="A179" s="13" t="s">
        <v>184</v>
      </c>
      <c r="B179" s="14">
        <v>144.58000000000001</v>
      </c>
      <c r="C179" s="14">
        <v>158.22</v>
      </c>
      <c r="D179" s="14">
        <v>155</v>
      </c>
      <c r="E179" s="14">
        <v>162.59</v>
      </c>
      <c r="F179" s="14">
        <v>219.37</v>
      </c>
      <c r="G179" s="14">
        <v>325.57</v>
      </c>
      <c r="H179" s="14"/>
      <c r="I179" s="14"/>
      <c r="J179" s="14"/>
    </row>
    <row r="180" spans="1:10">
      <c r="A180" s="13" t="s">
        <v>185</v>
      </c>
      <c r="B180" s="14">
        <v>1.44</v>
      </c>
      <c r="C180" s="14">
        <v>2.93</v>
      </c>
      <c r="D180" s="14">
        <v>2.2799999999999998</v>
      </c>
      <c r="E180" s="14">
        <v>1.85</v>
      </c>
      <c r="F180" s="14">
        <v>1.96</v>
      </c>
      <c r="G180" s="14">
        <v>1.79</v>
      </c>
      <c r="H180" s="14"/>
      <c r="I180" s="14"/>
      <c r="J180" s="14"/>
    </row>
    <row r="181" spans="1:10">
      <c r="A181" s="18" t="s">
        <v>247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3" t="s">
        <v>183</v>
      </c>
      <c r="B182" s="20">
        <v>6542.61</v>
      </c>
      <c r="C182" s="20">
        <v>1963.85</v>
      </c>
      <c r="D182" s="20">
        <v>3286.98</v>
      </c>
      <c r="E182" s="20">
        <v>5167.93</v>
      </c>
      <c r="F182" s="20">
        <v>7944.1</v>
      </c>
      <c r="G182" s="20">
        <v>14337.39</v>
      </c>
      <c r="H182" s="20"/>
      <c r="I182" s="20"/>
      <c r="J182" s="20"/>
    </row>
    <row r="183" spans="1:10">
      <c r="A183" s="13" t="s">
        <v>184</v>
      </c>
      <c r="B183" s="14">
        <v>116.35</v>
      </c>
      <c r="C183" s="14">
        <v>100.11</v>
      </c>
      <c r="D183" s="14">
        <v>124.13</v>
      </c>
      <c r="E183" s="14">
        <v>110.16</v>
      </c>
      <c r="F183" s="14">
        <v>197.97</v>
      </c>
      <c r="G183" s="14">
        <v>313.89</v>
      </c>
      <c r="H183" s="14"/>
      <c r="I183" s="14"/>
      <c r="J183" s="14"/>
    </row>
    <row r="184" spans="1:10">
      <c r="A184" s="13" t="s">
        <v>185</v>
      </c>
      <c r="B184" s="14">
        <v>1.78</v>
      </c>
      <c r="C184" s="14">
        <v>5.0999999999999996</v>
      </c>
      <c r="D184" s="14">
        <v>3.78</v>
      </c>
      <c r="E184" s="14">
        <v>2.13</v>
      </c>
      <c r="F184" s="14">
        <v>2.4900000000000002</v>
      </c>
      <c r="G184" s="14">
        <v>2.19</v>
      </c>
      <c r="H184" s="14"/>
      <c r="I184" s="14"/>
      <c r="J184" s="14"/>
    </row>
    <row r="185" spans="1:10">
      <c r="A185" s="21" t="s">
        <v>248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3" t="s">
        <v>183</v>
      </c>
      <c r="B186" s="20">
        <v>3593.71</v>
      </c>
      <c r="C186" s="20">
        <v>863.63</v>
      </c>
      <c r="D186" s="20">
        <v>1436.27</v>
      </c>
      <c r="E186" s="20">
        <v>2767.89</v>
      </c>
      <c r="F186" s="20">
        <v>4533.0200000000004</v>
      </c>
      <c r="G186" s="20">
        <v>8359.61</v>
      </c>
      <c r="H186" s="20"/>
      <c r="I186" s="20"/>
      <c r="J186" s="20"/>
    </row>
    <row r="187" spans="1:10">
      <c r="A187" s="13" t="s">
        <v>184</v>
      </c>
      <c r="B187" s="14">
        <v>74.97</v>
      </c>
      <c r="C187" s="14">
        <v>73.12</v>
      </c>
      <c r="D187" s="14">
        <v>92.64</v>
      </c>
      <c r="E187" s="14">
        <v>81.45</v>
      </c>
      <c r="F187" s="14">
        <v>120.05</v>
      </c>
      <c r="G187" s="14">
        <v>226.15</v>
      </c>
      <c r="H187" s="14"/>
      <c r="I187" s="14"/>
      <c r="J187" s="14"/>
    </row>
    <row r="188" spans="1:10">
      <c r="A188" s="13" t="s">
        <v>185</v>
      </c>
      <c r="B188" s="14">
        <v>2.09</v>
      </c>
      <c r="C188" s="14">
        <v>8.4700000000000006</v>
      </c>
      <c r="D188" s="14">
        <v>6.45</v>
      </c>
      <c r="E188" s="14">
        <v>2.94</v>
      </c>
      <c r="F188" s="14">
        <v>2.65</v>
      </c>
      <c r="G188" s="14">
        <v>2.71</v>
      </c>
      <c r="H188" s="14"/>
      <c r="I188" s="14"/>
      <c r="J188" s="14"/>
    </row>
    <row r="189" spans="1:10">
      <c r="A189" s="21" t="s">
        <v>249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3" t="s">
        <v>183</v>
      </c>
      <c r="B190" s="20">
        <v>1811.04</v>
      </c>
      <c r="C190" s="20">
        <v>645.11</v>
      </c>
      <c r="D190" s="20">
        <v>1050.06</v>
      </c>
      <c r="E190" s="20">
        <v>1486.05</v>
      </c>
      <c r="F190" s="20">
        <v>2087.86</v>
      </c>
      <c r="G190" s="20">
        <v>3782.9</v>
      </c>
      <c r="H190" s="20"/>
      <c r="I190" s="20"/>
      <c r="J190" s="20"/>
    </row>
    <row r="191" spans="1:10">
      <c r="A191" s="13" t="s">
        <v>184</v>
      </c>
      <c r="B191" s="14">
        <v>31.93</v>
      </c>
      <c r="C191" s="14">
        <v>24.74</v>
      </c>
      <c r="D191" s="14">
        <v>33.72</v>
      </c>
      <c r="E191" s="14">
        <v>38.43</v>
      </c>
      <c r="F191" s="14">
        <v>54.03</v>
      </c>
      <c r="G191" s="14">
        <v>89.1</v>
      </c>
      <c r="H191" s="14"/>
      <c r="I191" s="14"/>
      <c r="J191" s="14"/>
    </row>
    <row r="192" spans="1:10">
      <c r="A192" s="13" t="s">
        <v>185</v>
      </c>
      <c r="B192" s="14">
        <v>1.76</v>
      </c>
      <c r="C192" s="14">
        <v>3.84</v>
      </c>
      <c r="D192" s="14">
        <v>3.21</v>
      </c>
      <c r="E192" s="14">
        <v>2.59</v>
      </c>
      <c r="F192" s="14">
        <v>2.59</v>
      </c>
      <c r="G192" s="14">
        <v>2.36</v>
      </c>
      <c r="H192" s="14"/>
      <c r="I192" s="14"/>
      <c r="J192" s="14"/>
    </row>
    <row r="193" spans="1:10">
      <c r="A193" s="13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21" t="s">
        <v>250</v>
      </c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3" t="s">
        <v>183</v>
      </c>
      <c r="B195" s="20">
        <v>1137.8599999999999</v>
      </c>
      <c r="C195" s="20">
        <v>455.11</v>
      </c>
      <c r="D195" s="20">
        <v>800.64</v>
      </c>
      <c r="E195" s="20">
        <v>913.99</v>
      </c>
      <c r="F195" s="20">
        <v>1323.22</v>
      </c>
      <c r="G195" s="20">
        <v>2194.88</v>
      </c>
      <c r="H195" s="20"/>
      <c r="I195" s="20"/>
      <c r="J195" s="20"/>
    </row>
    <row r="196" spans="1:10">
      <c r="A196" s="13" t="s">
        <v>184</v>
      </c>
      <c r="B196" s="14">
        <v>44.48</v>
      </c>
      <c r="C196" s="14">
        <v>37.729999999999997</v>
      </c>
      <c r="D196" s="14">
        <v>50.88</v>
      </c>
      <c r="E196" s="14">
        <v>44.41</v>
      </c>
      <c r="F196" s="14">
        <v>102</v>
      </c>
      <c r="G196" s="14">
        <v>153.61000000000001</v>
      </c>
      <c r="H196" s="14"/>
      <c r="I196" s="14"/>
      <c r="J196" s="14"/>
    </row>
    <row r="197" spans="1:10">
      <c r="A197" s="13" t="s">
        <v>185</v>
      </c>
      <c r="B197" s="14">
        <v>3.91</v>
      </c>
      <c r="C197" s="14">
        <v>8.2899999999999991</v>
      </c>
      <c r="D197" s="14">
        <v>6.36</v>
      </c>
      <c r="E197" s="14">
        <v>4.8600000000000003</v>
      </c>
      <c r="F197" s="14">
        <v>7.71</v>
      </c>
      <c r="G197" s="14">
        <v>7</v>
      </c>
      <c r="H197" s="14"/>
      <c r="I197" s="14"/>
      <c r="J197" s="14"/>
    </row>
    <row r="198" spans="1:10">
      <c r="A198" s="18" t="s">
        <v>251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3" t="s">
        <v>183</v>
      </c>
      <c r="B199" s="20">
        <v>2860.24</v>
      </c>
      <c r="C199" s="20">
        <v>3291.01</v>
      </c>
      <c r="D199" s="20">
        <v>3308.46</v>
      </c>
      <c r="E199" s="20">
        <v>3210.12</v>
      </c>
      <c r="F199" s="20">
        <v>2581.65</v>
      </c>
      <c r="G199" s="20">
        <v>1911.21</v>
      </c>
      <c r="H199" s="20"/>
      <c r="I199" s="20"/>
      <c r="J199" s="20"/>
    </row>
    <row r="200" spans="1:10">
      <c r="A200" s="13" t="s">
        <v>184</v>
      </c>
      <c r="B200" s="14">
        <v>51.29</v>
      </c>
      <c r="C200" s="14">
        <v>109.23</v>
      </c>
      <c r="D200" s="14">
        <v>99.85</v>
      </c>
      <c r="E200" s="14">
        <v>114.12</v>
      </c>
      <c r="F200" s="14">
        <v>100.4</v>
      </c>
      <c r="G200" s="14">
        <v>81.61</v>
      </c>
      <c r="H200" s="14"/>
      <c r="I200" s="14"/>
      <c r="J200" s="14"/>
    </row>
    <row r="201" spans="1:10">
      <c r="A201" s="13" t="s">
        <v>185</v>
      </c>
      <c r="B201" s="14">
        <v>1.79</v>
      </c>
      <c r="C201" s="14">
        <v>3.32</v>
      </c>
      <c r="D201" s="14">
        <v>3.02</v>
      </c>
      <c r="E201" s="14">
        <v>3.56</v>
      </c>
      <c r="F201" s="14">
        <v>3.89</v>
      </c>
      <c r="G201" s="14">
        <v>4.2699999999999996</v>
      </c>
      <c r="H201" s="14"/>
      <c r="I201" s="14"/>
      <c r="J201" s="14"/>
    </row>
    <row r="202" spans="1:10">
      <c r="A202" s="18" t="s">
        <v>252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3" t="s">
        <v>183</v>
      </c>
      <c r="B203" s="20">
        <v>671.95</v>
      </c>
      <c r="C203" s="20">
        <v>137.04</v>
      </c>
      <c r="D203" s="20">
        <v>211.38</v>
      </c>
      <c r="E203" s="20">
        <v>425.67</v>
      </c>
      <c r="F203" s="20">
        <v>647.19000000000005</v>
      </c>
      <c r="G203" s="20">
        <v>1936.46</v>
      </c>
      <c r="H203" s="20"/>
      <c r="I203" s="20"/>
      <c r="J203" s="20"/>
    </row>
    <row r="204" spans="1:10">
      <c r="A204" s="13" t="s">
        <v>184</v>
      </c>
      <c r="B204" s="14">
        <v>31.61</v>
      </c>
      <c r="C204" s="14">
        <v>14.5</v>
      </c>
      <c r="D204" s="14">
        <v>29.66</v>
      </c>
      <c r="E204" s="14">
        <v>40.9</v>
      </c>
      <c r="F204" s="14">
        <v>60.81</v>
      </c>
      <c r="G204" s="14">
        <v>104.59</v>
      </c>
      <c r="H204" s="14"/>
      <c r="I204" s="14"/>
      <c r="J204" s="14"/>
    </row>
    <row r="205" spans="1:10">
      <c r="A205" s="13" t="s">
        <v>185</v>
      </c>
      <c r="B205" s="14">
        <v>4.7</v>
      </c>
      <c r="C205" s="14">
        <v>10.58</v>
      </c>
      <c r="D205" s="14">
        <v>14.03</v>
      </c>
      <c r="E205" s="14">
        <v>9.61</v>
      </c>
      <c r="F205" s="14">
        <v>9.4</v>
      </c>
      <c r="G205" s="14">
        <v>5.4</v>
      </c>
      <c r="H205" s="14"/>
      <c r="I205" s="14"/>
      <c r="J205" s="14"/>
    </row>
    <row r="206" spans="1:10">
      <c r="A206" s="16" t="s">
        <v>253</v>
      </c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3" t="s">
        <v>183</v>
      </c>
      <c r="B207" s="20">
        <v>3644.62</v>
      </c>
      <c r="C207" s="20">
        <v>2237.64</v>
      </c>
      <c r="D207" s="20">
        <v>3069.18</v>
      </c>
      <c r="E207" s="20">
        <v>3574.31</v>
      </c>
      <c r="F207" s="20">
        <v>4171.84</v>
      </c>
      <c r="G207" s="20">
        <v>5167.45</v>
      </c>
      <c r="H207" s="20"/>
      <c r="I207" s="20"/>
      <c r="J207" s="20"/>
    </row>
    <row r="208" spans="1:10">
      <c r="A208" s="13" t="s">
        <v>184</v>
      </c>
      <c r="B208" s="14">
        <v>41.31</v>
      </c>
      <c r="C208" s="14">
        <v>67.760000000000005</v>
      </c>
      <c r="D208" s="14">
        <v>48.88</v>
      </c>
      <c r="E208" s="14">
        <v>43.58</v>
      </c>
      <c r="F208" s="14">
        <v>48.4</v>
      </c>
      <c r="G208" s="14">
        <v>50.08</v>
      </c>
      <c r="H208" s="14"/>
      <c r="I208" s="14"/>
      <c r="J208" s="14"/>
    </row>
    <row r="209" spans="1:10">
      <c r="A209" s="13" t="s">
        <v>185</v>
      </c>
      <c r="B209" s="14">
        <v>1.1299999999999999</v>
      </c>
      <c r="C209" s="14">
        <v>3.03</v>
      </c>
      <c r="D209" s="14">
        <v>1.59</v>
      </c>
      <c r="E209" s="14">
        <v>1.22</v>
      </c>
      <c r="F209" s="14">
        <v>1.1599999999999999</v>
      </c>
      <c r="G209" s="14">
        <v>0.97</v>
      </c>
      <c r="H209" s="14"/>
      <c r="I209" s="14"/>
      <c r="J209" s="14"/>
    </row>
    <row r="210" spans="1:10">
      <c r="A210" s="18" t="s">
        <v>254</v>
      </c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3" t="s">
        <v>183</v>
      </c>
      <c r="B211" s="20">
        <v>483.21</v>
      </c>
      <c r="C211" s="20">
        <v>276.25</v>
      </c>
      <c r="D211" s="20">
        <v>386.81</v>
      </c>
      <c r="E211" s="20">
        <v>457.6</v>
      </c>
      <c r="F211" s="20">
        <v>556.28</v>
      </c>
      <c r="G211" s="20">
        <v>738.67</v>
      </c>
      <c r="H211" s="20"/>
      <c r="I211" s="20"/>
      <c r="J211" s="20"/>
    </row>
    <row r="212" spans="1:10">
      <c r="A212" s="13" t="s">
        <v>184</v>
      </c>
      <c r="B212" s="14">
        <v>16.66</v>
      </c>
      <c r="C212" s="14">
        <v>14.08</v>
      </c>
      <c r="D212" s="14">
        <v>23.24</v>
      </c>
      <c r="E212" s="14">
        <v>20.059999999999999</v>
      </c>
      <c r="F212" s="14">
        <v>21.58</v>
      </c>
      <c r="G212" s="14">
        <v>22.79</v>
      </c>
      <c r="H212" s="14"/>
      <c r="I212" s="14"/>
      <c r="J212" s="14"/>
    </row>
    <row r="213" spans="1:10">
      <c r="A213" s="13" t="s">
        <v>185</v>
      </c>
      <c r="B213" s="14">
        <v>3.45</v>
      </c>
      <c r="C213" s="14">
        <v>5.0999999999999996</v>
      </c>
      <c r="D213" s="14">
        <v>6.01</v>
      </c>
      <c r="E213" s="14">
        <v>4.38</v>
      </c>
      <c r="F213" s="14">
        <v>3.88</v>
      </c>
      <c r="G213" s="14">
        <v>3.09</v>
      </c>
      <c r="H213" s="14"/>
      <c r="I213" s="14"/>
      <c r="J213" s="14"/>
    </row>
    <row r="214" spans="1:10">
      <c r="A214" s="18" t="s">
        <v>255</v>
      </c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3" t="s">
        <v>183</v>
      </c>
      <c r="B215" s="20">
        <v>1376.71</v>
      </c>
      <c r="C215" s="20">
        <v>942.86</v>
      </c>
      <c r="D215" s="20">
        <v>1234.72</v>
      </c>
      <c r="E215" s="20">
        <v>1363.64</v>
      </c>
      <c r="F215" s="20">
        <v>1516.57</v>
      </c>
      <c r="G215" s="20">
        <v>1824.99</v>
      </c>
      <c r="H215" s="20"/>
      <c r="I215" s="20"/>
      <c r="J215" s="20"/>
    </row>
    <row r="216" spans="1:10">
      <c r="A216" s="13" t="s">
        <v>184</v>
      </c>
      <c r="B216" s="14">
        <v>29.28</v>
      </c>
      <c r="C216" s="14">
        <v>44.58</v>
      </c>
      <c r="D216" s="14">
        <v>36.64</v>
      </c>
      <c r="E216" s="14">
        <v>32.86</v>
      </c>
      <c r="F216" s="14">
        <v>28.74</v>
      </c>
      <c r="G216" s="14">
        <v>29.85</v>
      </c>
      <c r="H216" s="14"/>
      <c r="I216" s="14"/>
      <c r="J216" s="14"/>
    </row>
    <row r="217" spans="1:10">
      <c r="A217" s="13" t="s">
        <v>185</v>
      </c>
      <c r="B217" s="14">
        <v>2.13</v>
      </c>
      <c r="C217" s="14">
        <v>4.7300000000000004</v>
      </c>
      <c r="D217" s="14">
        <v>2.97</v>
      </c>
      <c r="E217" s="14">
        <v>2.41</v>
      </c>
      <c r="F217" s="14">
        <v>1.9</v>
      </c>
      <c r="G217" s="14">
        <v>1.64</v>
      </c>
      <c r="H217" s="14"/>
      <c r="I217" s="14"/>
      <c r="J217" s="14"/>
    </row>
    <row r="218" spans="1:10">
      <c r="A218" s="18" t="s">
        <v>256</v>
      </c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3" t="s">
        <v>183</v>
      </c>
      <c r="B219" s="20">
        <v>141.36000000000001</v>
      </c>
      <c r="C219" s="20">
        <v>77.89</v>
      </c>
      <c r="D219" s="20">
        <v>102.46</v>
      </c>
      <c r="E219" s="20">
        <v>136.07</v>
      </c>
      <c r="F219" s="20">
        <v>170.3</v>
      </c>
      <c r="G219" s="20">
        <v>219.92</v>
      </c>
      <c r="H219" s="20"/>
      <c r="I219" s="20"/>
      <c r="J219" s="20"/>
    </row>
    <row r="220" spans="1:10">
      <c r="A220" s="13" t="s">
        <v>184</v>
      </c>
      <c r="B220" s="14">
        <v>9.1999999999999993</v>
      </c>
      <c r="C220" s="14">
        <v>10.09</v>
      </c>
      <c r="D220" s="14">
        <v>10.68</v>
      </c>
      <c r="E220" s="14">
        <v>15.65</v>
      </c>
      <c r="F220" s="14">
        <v>13.65</v>
      </c>
      <c r="G220" s="14">
        <v>16.16</v>
      </c>
      <c r="H220" s="14"/>
      <c r="I220" s="14"/>
      <c r="J220" s="14"/>
    </row>
    <row r="221" spans="1:10">
      <c r="A221" s="13" t="s">
        <v>185</v>
      </c>
      <c r="B221" s="14">
        <v>6.51</v>
      </c>
      <c r="C221" s="14">
        <v>12.95</v>
      </c>
      <c r="D221" s="14">
        <v>10.42</v>
      </c>
      <c r="E221" s="14">
        <v>11.51</v>
      </c>
      <c r="F221" s="14">
        <v>8.02</v>
      </c>
      <c r="G221" s="14">
        <v>7.35</v>
      </c>
      <c r="H221" s="14"/>
      <c r="I221" s="14"/>
      <c r="J221" s="14"/>
    </row>
    <row r="222" spans="1:10">
      <c r="A222" s="18" t="s">
        <v>257</v>
      </c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3" t="s">
        <v>183</v>
      </c>
      <c r="B223" s="20">
        <v>1161.96</v>
      </c>
      <c r="C223" s="20">
        <v>671.38</v>
      </c>
      <c r="D223" s="20">
        <v>962.41</v>
      </c>
      <c r="E223" s="20">
        <v>1154.6300000000001</v>
      </c>
      <c r="F223" s="20">
        <v>1375.55</v>
      </c>
      <c r="G223" s="20">
        <v>1644.96</v>
      </c>
      <c r="H223" s="20"/>
      <c r="I223" s="20"/>
      <c r="J223" s="20"/>
    </row>
    <row r="224" spans="1:10">
      <c r="A224" s="13" t="s">
        <v>184</v>
      </c>
      <c r="B224" s="14">
        <v>12.13</v>
      </c>
      <c r="C224" s="14">
        <v>18.010000000000002</v>
      </c>
      <c r="D224" s="14">
        <v>13.36</v>
      </c>
      <c r="E224" s="14">
        <v>15.47</v>
      </c>
      <c r="F224" s="14">
        <v>18.73</v>
      </c>
      <c r="G224" s="14">
        <v>19.38</v>
      </c>
      <c r="H224" s="14"/>
      <c r="I224" s="14"/>
      <c r="J224" s="14"/>
    </row>
    <row r="225" spans="1:10">
      <c r="A225" s="13" t="s">
        <v>185</v>
      </c>
      <c r="B225" s="14">
        <v>1.04</v>
      </c>
      <c r="C225" s="14">
        <v>2.68</v>
      </c>
      <c r="D225" s="14">
        <v>1.39</v>
      </c>
      <c r="E225" s="14">
        <v>1.34</v>
      </c>
      <c r="F225" s="14">
        <v>1.36</v>
      </c>
      <c r="G225" s="14">
        <v>1.18</v>
      </c>
      <c r="H225" s="14"/>
      <c r="I225" s="14"/>
      <c r="J225" s="14"/>
    </row>
    <row r="226" spans="1:10">
      <c r="A226" s="18" t="s">
        <v>258</v>
      </c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3" t="s">
        <v>183</v>
      </c>
      <c r="B227" s="20">
        <v>481.38</v>
      </c>
      <c r="C227" s="20">
        <v>269.26</v>
      </c>
      <c r="D227" s="20">
        <v>382.78</v>
      </c>
      <c r="E227" s="20">
        <v>462.37</v>
      </c>
      <c r="F227" s="20">
        <v>553.14</v>
      </c>
      <c r="G227" s="20">
        <v>738.93</v>
      </c>
      <c r="H227" s="20"/>
      <c r="I227" s="20"/>
      <c r="J227" s="20"/>
    </row>
    <row r="228" spans="1:10">
      <c r="A228" s="13" t="s">
        <v>184</v>
      </c>
      <c r="B228" s="14">
        <v>10.57</v>
      </c>
      <c r="C228" s="14">
        <v>12.24</v>
      </c>
      <c r="D228" s="14">
        <v>14.29</v>
      </c>
      <c r="E228" s="14">
        <v>11</v>
      </c>
      <c r="F228" s="14">
        <v>14.96</v>
      </c>
      <c r="G228" s="14">
        <v>17.55</v>
      </c>
      <c r="H228" s="14"/>
      <c r="I228" s="14"/>
      <c r="J228" s="14"/>
    </row>
    <row r="229" spans="1:10">
      <c r="A229" s="13" t="s">
        <v>185</v>
      </c>
      <c r="B229" s="14">
        <v>2.2000000000000002</v>
      </c>
      <c r="C229" s="14">
        <v>4.54</v>
      </c>
      <c r="D229" s="14">
        <v>3.73</v>
      </c>
      <c r="E229" s="14">
        <v>2.38</v>
      </c>
      <c r="F229" s="14">
        <v>2.7</v>
      </c>
      <c r="G229" s="14">
        <v>2.38</v>
      </c>
      <c r="H229" s="14"/>
      <c r="I229" s="14"/>
      <c r="J229" s="14"/>
    </row>
    <row r="230" spans="1:10">
      <c r="A230" s="16" t="s">
        <v>259</v>
      </c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3" t="s">
        <v>183</v>
      </c>
      <c r="B231" s="20">
        <v>1011.36</v>
      </c>
      <c r="C231" s="20">
        <v>417.33</v>
      </c>
      <c r="D231" s="20">
        <v>583.35</v>
      </c>
      <c r="E231" s="20">
        <v>720.61</v>
      </c>
      <c r="F231" s="20">
        <v>1038.56</v>
      </c>
      <c r="G231" s="20">
        <v>2295.12</v>
      </c>
      <c r="H231" s="20"/>
      <c r="I231" s="20"/>
      <c r="J231" s="20"/>
    </row>
    <row r="232" spans="1:10">
      <c r="A232" s="13" t="s">
        <v>184</v>
      </c>
      <c r="B232" s="14">
        <v>27.06</v>
      </c>
      <c r="C232" s="14">
        <v>42.68</v>
      </c>
      <c r="D232" s="14">
        <v>48.48</v>
      </c>
      <c r="E232" s="14">
        <v>28.75</v>
      </c>
      <c r="F232" s="14">
        <v>48.14</v>
      </c>
      <c r="G232" s="14">
        <v>90.81</v>
      </c>
      <c r="H232" s="14"/>
      <c r="I232" s="14"/>
      <c r="J232" s="14"/>
    </row>
    <row r="233" spans="1:10">
      <c r="A233" s="13" t="s">
        <v>185</v>
      </c>
      <c r="B233" s="14">
        <v>2.68</v>
      </c>
      <c r="C233" s="14">
        <v>10.23</v>
      </c>
      <c r="D233" s="14">
        <v>8.31</v>
      </c>
      <c r="E233" s="14">
        <v>3.99</v>
      </c>
      <c r="F233" s="14">
        <v>4.6399999999999997</v>
      </c>
      <c r="G233" s="14">
        <v>3.96</v>
      </c>
      <c r="H233" s="14"/>
      <c r="I233" s="14"/>
      <c r="J233" s="14"/>
    </row>
    <row r="234" spans="1:10">
      <c r="A234" s="18" t="s">
        <v>260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3" t="s">
        <v>183</v>
      </c>
      <c r="B235" s="20">
        <v>389.44</v>
      </c>
      <c r="C235" s="20">
        <v>138.6</v>
      </c>
      <c r="D235" s="20">
        <v>205.64</v>
      </c>
      <c r="E235" s="20">
        <v>219.38</v>
      </c>
      <c r="F235" s="20">
        <v>404.85</v>
      </c>
      <c r="G235" s="20">
        <v>977.97</v>
      </c>
      <c r="H235" s="20"/>
      <c r="I235" s="20"/>
      <c r="J235" s="20"/>
    </row>
    <row r="236" spans="1:10">
      <c r="A236" s="13" t="s">
        <v>184</v>
      </c>
      <c r="B236" s="14">
        <v>20.18</v>
      </c>
      <c r="C236" s="14">
        <v>37.39</v>
      </c>
      <c r="D236" s="14">
        <v>42.76</v>
      </c>
      <c r="E236" s="14">
        <v>18.16</v>
      </c>
      <c r="F236" s="14">
        <v>41.26</v>
      </c>
      <c r="G236" s="14">
        <v>79.33</v>
      </c>
      <c r="H236" s="14"/>
      <c r="I236" s="14"/>
      <c r="J236" s="14"/>
    </row>
    <row r="237" spans="1:10">
      <c r="A237" s="13" t="s">
        <v>185</v>
      </c>
      <c r="B237" s="14">
        <v>5.18</v>
      </c>
      <c r="C237" s="14">
        <v>26.98</v>
      </c>
      <c r="D237" s="14">
        <v>20.79</v>
      </c>
      <c r="E237" s="14">
        <v>8.2799999999999994</v>
      </c>
      <c r="F237" s="14">
        <v>10.19</v>
      </c>
      <c r="G237" s="14">
        <v>8.11</v>
      </c>
      <c r="H237" s="14"/>
      <c r="I237" s="14"/>
      <c r="J237" s="14"/>
    </row>
    <row r="238" spans="1:10">
      <c r="A238" s="18" t="s">
        <v>261</v>
      </c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3" t="s">
        <v>183</v>
      </c>
      <c r="B239" s="20">
        <v>621.91999999999996</v>
      </c>
      <c r="C239" s="20">
        <v>278.73</v>
      </c>
      <c r="D239" s="20">
        <v>377.71</v>
      </c>
      <c r="E239" s="20">
        <v>501.23</v>
      </c>
      <c r="F239" s="20">
        <v>633.72</v>
      </c>
      <c r="G239" s="20">
        <v>1317.14</v>
      </c>
      <c r="H239" s="20"/>
      <c r="I239" s="20"/>
      <c r="J239" s="20"/>
    </row>
    <row r="240" spans="1:10">
      <c r="A240" s="13" t="s">
        <v>184</v>
      </c>
      <c r="B240" s="14">
        <v>14.52</v>
      </c>
      <c r="C240" s="14">
        <v>16.350000000000001</v>
      </c>
      <c r="D240" s="14">
        <v>20.54</v>
      </c>
      <c r="E240" s="14">
        <v>21.74</v>
      </c>
      <c r="F240" s="14">
        <v>19.3</v>
      </c>
      <c r="G240" s="14">
        <v>38.79</v>
      </c>
      <c r="H240" s="14"/>
      <c r="I240" s="14"/>
      <c r="J240" s="14"/>
    </row>
    <row r="241" spans="1:10">
      <c r="A241" s="13" t="s">
        <v>185</v>
      </c>
      <c r="B241" s="14">
        <v>2.34</v>
      </c>
      <c r="C241" s="14">
        <v>5.87</v>
      </c>
      <c r="D241" s="14">
        <v>5.44</v>
      </c>
      <c r="E241" s="14">
        <v>4.34</v>
      </c>
      <c r="F241" s="14">
        <v>3.05</v>
      </c>
      <c r="G241" s="14">
        <v>2.94</v>
      </c>
      <c r="H241" s="14"/>
      <c r="I241" s="14"/>
      <c r="J241" s="14"/>
    </row>
    <row r="242" spans="1:10">
      <c r="A242" s="16" t="s">
        <v>262</v>
      </c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3" t="s">
        <v>183</v>
      </c>
      <c r="B243" s="20">
        <v>658.76</v>
      </c>
      <c r="C243" s="20">
        <v>349.25</v>
      </c>
      <c r="D243" s="20">
        <v>500.81</v>
      </c>
      <c r="E243" s="20">
        <v>549.57000000000005</v>
      </c>
      <c r="F243" s="20">
        <v>740.67</v>
      </c>
      <c r="G243" s="20">
        <v>1152.9000000000001</v>
      </c>
      <c r="H243" s="20"/>
      <c r="I243" s="20"/>
      <c r="J243" s="20"/>
    </row>
    <row r="244" spans="1:10">
      <c r="A244" s="13" t="s">
        <v>184</v>
      </c>
      <c r="B244" s="14">
        <v>17.88</v>
      </c>
      <c r="C244" s="14">
        <v>17.670000000000002</v>
      </c>
      <c r="D244" s="14">
        <v>37.67</v>
      </c>
      <c r="E244" s="14">
        <v>26.83</v>
      </c>
      <c r="F244" s="14">
        <v>34.33</v>
      </c>
      <c r="G244" s="14">
        <v>79.06</v>
      </c>
      <c r="H244" s="14"/>
      <c r="I244" s="14"/>
      <c r="J244" s="14"/>
    </row>
    <row r="245" spans="1:10">
      <c r="A245" s="13" t="s">
        <v>185</v>
      </c>
      <c r="B245" s="14">
        <v>2.71</v>
      </c>
      <c r="C245" s="14">
        <v>5.0599999999999996</v>
      </c>
      <c r="D245" s="14">
        <v>7.52</v>
      </c>
      <c r="E245" s="14">
        <v>4.88</v>
      </c>
      <c r="F245" s="14">
        <v>4.6399999999999997</v>
      </c>
      <c r="G245" s="14">
        <v>6.86</v>
      </c>
      <c r="H245" s="14"/>
      <c r="I245" s="14"/>
      <c r="J245" s="14"/>
    </row>
    <row r="246" spans="1:10">
      <c r="A246" s="18" t="s">
        <v>263</v>
      </c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3" t="s">
        <v>183</v>
      </c>
      <c r="B247" s="20">
        <v>155.80000000000001</v>
      </c>
      <c r="C247" s="20">
        <v>111.47</v>
      </c>
      <c r="D247" s="20">
        <v>126.7</v>
      </c>
      <c r="E247" s="20">
        <v>132.77000000000001</v>
      </c>
      <c r="F247" s="20">
        <v>184.77</v>
      </c>
      <c r="G247" s="20">
        <v>223.24</v>
      </c>
      <c r="H247" s="20"/>
      <c r="I247" s="20"/>
      <c r="J247" s="20"/>
    </row>
    <row r="248" spans="1:10">
      <c r="A248" s="13" t="s">
        <v>184</v>
      </c>
      <c r="B248" s="14">
        <v>5.62</v>
      </c>
      <c r="C248" s="14">
        <v>10.67</v>
      </c>
      <c r="D248" s="14">
        <v>9.66</v>
      </c>
      <c r="E248" s="14">
        <v>8.09</v>
      </c>
      <c r="F248" s="14">
        <v>11.21</v>
      </c>
      <c r="G248" s="14">
        <v>11.09</v>
      </c>
      <c r="H248" s="14"/>
      <c r="I248" s="14"/>
      <c r="J248" s="14"/>
    </row>
    <row r="249" spans="1:10">
      <c r="A249" s="13" t="s">
        <v>185</v>
      </c>
      <c r="B249" s="14">
        <v>3.6</v>
      </c>
      <c r="C249" s="14">
        <v>9.58</v>
      </c>
      <c r="D249" s="14">
        <v>7.63</v>
      </c>
      <c r="E249" s="14">
        <v>6.09</v>
      </c>
      <c r="F249" s="14">
        <v>6.07</v>
      </c>
      <c r="G249" s="14">
        <v>4.97</v>
      </c>
      <c r="H249" s="14"/>
      <c r="I249" s="14"/>
      <c r="J249" s="14"/>
    </row>
    <row r="250" spans="1:10">
      <c r="A250" s="18" t="s">
        <v>264</v>
      </c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3" t="s">
        <v>183</v>
      </c>
      <c r="B251" s="20">
        <v>359.87</v>
      </c>
      <c r="C251" s="20">
        <v>156.25</v>
      </c>
      <c r="D251" s="20">
        <v>271.55</v>
      </c>
      <c r="E251" s="20">
        <v>294.51</v>
      </c>
      <c r="F251" s="20">
        <v>400.48</v>
      </c>
      <c r="G251" s="20">
        <v>676.14</v>
      </c>
      <c r="H251" s="20"/>
      <c r="I251" s="20"/>
      <c r="J251" s="20"/>
    </row>
    <row r="252" spans="1:10">
      <c r="A252" s="13" t="s">
        <v>184</v>
      </c>
      <c r="B252" s="14">
        <v>16.57</v>
      </c>
      <c r="C252" s="14">
        <v>6.99</v>
      </c>
      <c r="D252" s="14">
        <v>27.24</v>
      </c>
      <c r="E252" s="14">
        <v>19.57</v>
      </c>
      <c r="F252" s="14">
        <v>24.26</v>
      </c>
      <c r="G252" s="14">
        <v>80.849999999999994</v>
      </c>
      <c r="H252" s="14"/>
      <c r="I252" s="14"/>
      <c r="J252" s="14"/>
    </row>
    <row r="253" spans="1:10">
      <c r="A253" s="13" t="s">
        <v>185</v>
      </c>
      <c r="B253" s="14">
        <v>4.5999999999999996</v>
      </c>
      <c r="C253" s="14">
        <v>4.4800000000000004</v>
      </c>
      <c r="D253" s="14">
        <v>10.029999999999999</v>
      </c>
      <c r="E253" s="14">
        <v>6.64</v>
      </c>
      <c r="F253" s="14">
        <v>6.06</v>
      </c>
      <c r="G253" s="14">
        <v>11.96</v>
      </c>
      <c r="H253" s="14"/>
      <c r="I253" s="14"/>
      <c r="J253" s="14"/>
    </row>
    <row r="254" spans="1:10">
      <c r="A254" s="18" t="s">
        <v>265</v>
      </c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3" t="s">
        <v>183</v>
      </c>
      <c r="B255" s="20">
        <v>143.09</v>
      </c>
      <c r="C255" s="20">
        <v>81.53</v>
      </c>
      <c r="D255" s="20">
        <v>102.57</v>
      </c>
      <c r="E255" s="20">
        <v>122.29</v>
      </c>
      <c r="F255" s="20">
        <v>155.41999999999999</v>
      </c>
      <c r="G255" s="20">
        <v>253.52</v>
      </c>
      <c r="H255" s="20"/>
      <c r="I255" s="20"/>
      <c r="J255" s="20"/>
    </row>
    <row r="256" spans="1:10">
      <c r="A256" s="13" t="s">
        <v>184</v>
      </c>
      <c r="B256" s="14">
        <v>5.32</v>
      </c>
      <c r="C256" s="14">
        <v>9.58</v>
      </c>
      <c r="D256" s="14">
        <v>10.85</v>
      </c>
      <c r="E256" s="14">
        <v>9.6999999999999993</v>
      </c>
      <c r="F256" s="14">
        <v>11.32</v>
      </c>
      <c r="G256" s="14">
        <v>11.84</v>
      </c>
      <c r="H256" s="14"/>
      <c r="I256" s="14"/>
      <c r="J256" s="14"/>
    </row>
    <row r="257" spans="1:10">
      <c r="A257" s="13" t="s">
        <v>185</v>
      </c>
      <c r="B257" s="14">
        <v>3.72</v>
      </c>
      <c r="C257" s="14">
        <v>11.75</v>
      </c>
      <c r="D257" s="14">
        <v>10.58</v>
      </c>
      <c r="E257" s="14">
        <v>7.93</v>
      </c>
      <c r="F257" s="14">
        <v>7.28</v>
      </c>
      <c r="G257" s="14">
        <v>4.67</v>
      </c>
      <c r="H257" s="14"/>
      <c r="I257" s="14"/>
      <c r="J257" s="14"/>
    </row>
    <row r="258" spans="1:10">
      <c r="A258" s="16" t="s">
        <v>266</v>
      </c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3" t="s">
        <v>183</v>
      </c>
      <c r="B259" s="20">
        <v>1505.57</v>
      </c>
      <c r="C259" s="20">
        <v>564.97</v>
      </c>
      <c r="D259" s="20">
        <v>868.56</v>
      </c>
      <c r="E259" s="20">
        <v>1156.55</v>
      </c>
      <c r="F259" s="20">
        <v>1738.27</v>
      </c>
      <c r="G259" s="20">
        <v>3197.19</v>
      </c>
      <c r="H259" s="20"/>
      <c r="I259" s="20"/>
      <c r="J259" s="20"/>
    </row>
    <row r="260" spans="1:10">
      <c r="A260" s="13" t="s">
        <v>184</v>
      </c>
      <c r="B260" s="14">
        <v>45.92</v>
      </c>
      <c r="C260" s="14">
        <v>35.799999999999997</v>
      </c>
      <c r="D260" s="14">
        <v>49.69</v>
      </c>
      <c r="E260" s="14">
        <v>47.29</v>
      </c>
      <c r="F260" s="14">
        <v>88.51</v>
      </c>
      <c r="G260" s="14">
        <v>152.66</v>
      </c>
      <c r="H260" s="14"/>
      <c r="I260" s="14"/>
      <c r="J260" s="14"/>
    </row>
    <row r="261" spans="1:10">
      <c r="A261" s="13" t="s">
        <v>185</v>
      </c>
      <c r="B261" s="14">
        <v>3.05</v>
      </c>
      <c r="C261" s="14">
        <v>6.34</v>
      </c>
      <c r="D261" s="14">
        <v>5.72</v>
      </c>
      <c r="E261" s="14">
        <v>4.09</v>
      </c>
      <c r="F261" s="14">
        <v>5.09</v>
      </c>
      <c r="G261" s="14">
        <v>4.7699999999999996</v>
      </c>
      <c r="H261" s="14"/>
      <c r="I261" s="14"/>
      <c r="J261" s="14"/>
    </row>
    <row r="262" spans="1:10">
      <c r="A262" s="18" t="s">
        <v>267</v>
      </c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3" t="s">
        <v>183</v>
      </c>
      <c r="B263" s="20">
        <v>124.19</v>
      </c>
      <c r="C263" s="20">
        <v>48.02</v>
      </c>
      <c r="D263" s="20">
        <v>58.74</v>
      </c>
      <c r="E263" s="20">
        <v>120.12</v>
      </c>
      <c r="F263" s="20">
        <v>139.97</v>
      </c>
      <c r="G263" s="20">
        <v>253.92</v>
      </c>
      <c r="H263" s="20"/>
      <c r="I263" s="20"/>
      <c r="J263" s="20"/>
    </row>
    <row r="264" spans="1:10">
      <c r="A264" s="13" t="s">
        <v>184</v>
      </c>
      <c r="B264" s="14">
        <v>9.2799999999999994</v>
      </c>
      <c r="C264" s="14">
        <v>7.52</v>
      </c>
      <c r="D264" s="14">
        <v>7.28</v>
      </c>
      <c r="E264" s="14">
        <v>19.36</v>
      </c>
      <c r="F264" s="14">
        <v>13.35</v>
      </c>
      <c r="G264" s="14">
        <v>32.159999999999997</v>
      </c>
      <c r="H264" s="14"/>
      <c r="I264" s="14"/>
      <c r="J264" s="14"/>
    </row>
    <row r="265" spans="1:10">
      <c r="A265" s="13" t="s">
        <v>185</v>
      </c>
      <c r="B265" s="14">
        <v>7.47</v>
      </c>
      <c r="C265" s="14">
        <v>15.65</v>
      </c>
      <c r="D265" s="14">
        <v>12.39</v>
      </c>
      <c r="E265" s="14">
        <v>16.12</v>
      </c>
      <c r="F265" s="14">
        <v>9.5399999999999991</v>
      </c>
      <c r="G265" s="14">
        <v>12.67</v>
      </c>
      <c r="H265" s="14"/>
      <c r="I265" s="14"/>
      <c r="J265" s="14"/>
    </row>
    <row r="266" spans="1:10">
      <c r="A266" s="18" t="s">
        <v>268</v>
      </c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3" t="s">
        <v>183</v>
      </c>
      <c r="B267" s="20">
        <v>342.98</v>
      </c>
      <c r="C267" s="20">
        <v>119.25</v>
      </c>
      <c r="D267" s="20">
        <v>228.23</v>
      </c>
      <c r="E267" s="20">
        <v>260.43</v>
      </c>
      <c r="F267" s="20">
        <v>357.59</v>
      </c>
      <c r="G267" s="20">
        <v>748.83</v>
      </c>
      <c r="H267" s="20"/>
      <c r="I267" s="20"/>
      <c r="J267" s="20"/>
    </row>
    <row r="268" spans="1:10">
      <c r="A268" s="13" t="s">
        <v>184</v>
      </c>
      <c r="B268" s="14">
        <v>14.3</v>
      </c>
      <c r="C268" s="14">
        <v>16.3</v>
      </c>
      <c r="D268" s="14">
        <v>28.73</v>
      </c>
      <c r="E268" s="14">
        <v>20.16</v>
      </c>
      <c r="F268" s="14">
        <v>28.82</v>
      </c>
      <c r="G268" s="14">
        <v>58.36</v>
      </c>
      <c r="H268" s="14"/>
      <c r="I268" s="14"/>
      <c r="J268" s="14"/>
    </row>
    <row r="269" spans="1:10">
      <c r="A269" s="13" t="s">
        <v>185</v>
      </c>
      <c r="B269" s="14">
        <v>4.17</v>
      </c>
      <c r="C269" s="14">
        <v>13.67</v>
      </c>
      <c r="D269" s="14">
        <v>12.59</v>
      </c>
      <c r="E269" s="14">
        <v>7.74</v>
      </c>
      <c r="F269" s="14">
        <v>8.06</v>
      </c>
      <c r="G269" s="14">
        <v>7.79</v>
      </c>
      <c r="H269" s="14"/>
      <c r="I269" s="14"/>
      <c r="J269" s="14"/>
    </row>
    <row r="270" spans="1:10">
      <c r="A270" s="18" t="s">
        <v>269</v>
      </c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3" t="s">
        <v>183</v>
      </c>
      <c r="B271" s="20">
        <v>30.31</v>
      </c>
      <c r="C271" s="20">
        <v>7.22</v>
      </c>
      <c r="D271" s="20">
        <v>9.5399999999999991</v>
      </c>
      <c r="E271" s="20">
        <v>18.82</v>
      </c>
      <c r="F271" s="20">
        <v>31.98</v>
      </c>
      <c r="G271" s="20">
        <v>83.91</v>
      </c>
      <c r="H271" s="20"/>
      <c r="I271" s="20"/>
      <c r="J271" s="20"/>
    </row>
    <row r="272" spans="1:10">
      <c r="A272" s="13" t="s">
        <v>184</v>
      </c>
      <c r="B272" s="14">
        <v>3.28</v>
      </c>
      <c r="C272" s="14">
        <v>1.91</v>
      </c>
      <c r="D272" s="14">
        <v>1.69</v>
      </c>
      <c r="E272" s="14">
        <v>5</v>
      </c>
      <c r="F272" s="14">
        <v>6.17</v>
      </c>
      <c r="G272" s="14">
        <v>12.12</v>
      </c>
      <c r="H272" s="14"/>
      <c r="I272" s="14"/>
      <c r="J272" s="14"/>
    </row>
    <row r="273" spans="1:10">
      <c r="A273" s="13" t="s">
        <v>185</v>
      </c>
      <c r="B273" s="14">
        <v>10.83</v>
      </c>
      <c r="C273" s="14">
        <v>26.51</v>
      </c>
      <c r="D273" s="14">
        <v>17.73</v>
      </c>
      <c r="E273" s="14">
        <v>26.59</v>
      </c>
      <c r="F273" s="14">
        <v>19.29</v>
      </c>
      <c r="G273" s="14">
        <v>14.44</v>
      </c>
      <c r="H273" s="14"/>
      <c r="I273" s="14"/>
      <c r="J273" s="14"/>
    </row>
    <row r="274" spans="1:10">
      <c r="A274" s="18" t="s">
        <v>270</v>
      </c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3" t="s">
        <v>183</v>
      </c>
      <c r="B275" s="20">
        <v>193.71</v>
      </c>
      <c r="C275" s="20">
        <v>67.92</v>
      </c>
      <c r="D275" s="20">
        <v>121.61</v>
      </c>
      <c r="E275" s="20">
        <v>190.49</v>
      </c>
      <c r="F275" s="20">
        <v>243.98</v>
      </c>
      <c r="G275" s="20">
        <v>344.27</v>
      </c>
      <c r="H275" s="20"/>
      <c r="I275" s="20"/>
      <c r="J275" s="20"/>
    </row>
    <row r="276" spans="1:10">
      <c r="A276" s="13" t="s">
        <v>184</v>
      </c>
      <c r="B276" s="14">
        <v>8.9700000000000006</v>
      </c>
      <c r="C276" s="14">
        <v>7.83</v>
      </c>
      <c r="D276" s="14">
        <v>13.25</v>
      </c>
      <c r="E276" s="14">
        <v>17.47</v>
      </c>
      <c r="F276" s="14">
        <v>22.37</v>
      </c>
      <c r="G276" s="14">
        <v>27.01</v>
      </c>
      <c r="H276" s="14"/>
      <c r="I276" s="14"/>
      <c r="J276" s="14"/>
    </row>
    <row r="277" spans="1:10">
      <c r="A277" s="13" t="s">
        <v>185</v>
      </c>
      <c r="B277" s="14">
        <v>4.63</v>
      </c>
      <c r="C277" s="14">
        <v>11.53</v>
      </c>
      <c r="D277" s="14">
        <v>10.89</v>
      </c>
      <c r="E277" s="14">
        <v>9.17</v>
      </c>
      <c r="F277" s="14">
        <v>9.17</v>
      </c>
      <c r="G277" s="14">
        <v>7.85</v>
      </c>
      <c r="H277" s="14"/>
      <c r="I277" s="14"/>
      <c r="J277" s="14"/>
    </row>
    <row r="278" spans="1:10">
      <c r="A278" s="18" t="s">
        <v>271</v>
      </c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3" t="s">
        <v>183</v>
      </c>
      <c r="B279" s="20">
        <v>93.41</v>
      </c>
      <c r="C279" s="20">
        <v>55.44</v>
      </c>
      <c r="D279" s="20">
        <v>51.86</v>
      </c>
      <c r="E279" s="20">
        <v>76.599999999999994</v>
      </c>
      <c r="F279" s="20">
        <v>108.06</v>
      </c>
      <c r="G279" s="20">
        <v>175.03</v>
      </c>
      <c r="H279" s="20"/>
      <c r="I279" s="20"/>
      <c r="J279" s="20"/>
    </row>
    <row r="280" spans="1:10">
      <c r="A280" s="13" t="s">
        <v>184</v>
      </c>
      <c r="B280" s="14">
        <v>4.8600000000000003</v>
      </c>
      <c r="C280" s="14">
        <v>9.5399999999999991</v>
      </c>
      <c r="D280" s="14">
        <v>3.86</v>
      </c>
      <c r="E280" s="14">
        <v>9.69</v>
      </c>
      <c r="F280" s="14">
        <v>8.2200000000000006</v>
      </c>
      <c r="G280" s="14">
        <v>20.58</v>
      </c>
      <c r="H280" s="14"/>
      <c r="I280" s="14"/>
      <c r="J280" s="14"/>
    </row>
    <row r="281" spans="1:10">
      <c r="A281" s="13" t="s">
        <v>185</v>
      </c>
      <c r="B281" s="14">
        <v>5.21</v>
      </c>
      <c r="C281" s="14">
        <v>17.21</v>
      </c>
      <c r="D281" s="14">
        <v>7.44</v>
      </c>
      <c r="E281" s="14">
        <v>12.65</v>
      </c>
      <c r="F281" s="14">
        <v>7.61</v>
      </c>
      <c r="G281" s="14">
        <v>11.76</v>
      </c>
      <c r="H281" s="14"/>
      <c r="I281" s="14"/>
      <c r="J281" s="14"/>
    </row>
    <row r="282" spans="1:10">
      <c r="A282" s="18" t="s">
        <v>272</v>
      </c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3" t="s">
        <v>183</v>
      </c>
      <c r="B283" s="20">
        <v>720.97</v>
      </c>
      <c r="C283" s="20">
        <v>267.13</v>
      </c>
      <c r="D283" s="20">
        <v>398.59</v>
      </c>
      <c r="E283" s="20">
        <v>490.09</v>
      </c>
      <c r="F283" s="20">
        <v>856.69</v>
      </c>
      <c r="G283" s="20">
        <v>1591.23</v>
      </c>
      <c r="H283" s="20"/>
      <c r="I283" s="20"/>
      <c r="J283" s="20"/>
    </row>
    <row r="284" spans="1:10">
      <c r="A284" s="13" t="s">
        <v>184</v>
      </c>
      <c r="B284" s="14">
        <v>27.54</v>
      </c>
      <c r="C284" s="14">
        <v>26.82</v>
      </c>
      <c r="D284" s="14">
        <v>31.11</v>
      </c>
      <c r="E284" s="14">
        <v>27.18</v>
      </c>
      <c r="F284" s="14">
        <v>65.42</v>
      </c>
      <c r="G284" s="14">
        <v>90.14</v>
      </c>
      <c r="H284" s="14"/>
      <c r="I284" s="14"/>
      <c r="J284" s="14"/>
    </row>
    <row r="285" spans="1:10">
      <c r="A285" s="13" t="s">
        <v>185</v>
      </c>
      <c r="B285" s="14">
        <v>3.82</v>
      </c>
      <c r="C285" s="14">
        <v>10.039999999999999</v>
      </c>
      <c r="D285" s="14">
        <v>7.81</v>
      </c>
      <c r="E285" s="14">
        <v>5.55</v>
      </c>
      <c r="F285" s="14">
        <v>7.64</v>
      </c>
      <c r="G285" s="14">
        <v>5.66</v>
      </c>
      <c r="H285" s="14"/>
      <c r="I285" s="14"/>
      <c r="J285" s="14"/>
    </row>
    <row r="286" spans="1:10">
      <c r="A286" s="11" t="s">
        <v>273</v>
      </c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3" t="s">
        <v>183</v>
      </c>
      <c r="B287" s="20">
        <v>1725.11</v>
      </c>
      <c r="C287" s="20">
        <v>873.2</v>
      </c>
      <c r="D287" s="20">
        <v>1161</v>
      </c>
      <c r="E287" s="20">
        <v>1402.49</v>
      </c>
      <c r="F287" s="20">
        <v>1847.83</v>
      </c>
      <c r="G287" s="20">
        <v>3339.07</v>
      </c>
      <c r="H287" s="20"/>
      <c r="I287" s="20"/>
      <c r="J287" s="20"/>
    </row>
    <row r="288" spans="1:10">
      <c r="A288" s="13" t="s">
        <v>184</v>
      </c>
      <c r="B288" s="14">
        <v>49.98</v>
      </c>
      <c r="C288" s="14">
        <v>145.88</v>
      </c>
      <c r="D288" s="14">
        <v>72.27</v>
      </c>
      <c r="E288" s="14">
        <v>69.3</v>
      </c>
      <c r="F288" s="14">
        <v>116.25</v>
      </c>
      <c r="G288" s="14">
        <v>148.47</v>
      </c>
      <c r="H288" s="14"/>
      <c r="I288" s="14"/>
      <c r="J288" s="14"/>
    </row>
    <row r="289" spans="1:10">
      <c r="A289" s="13" t="s">
        <v>185</v>
      </c>
      <c r="B289" s="14">
        <v>2.9</v>
      </c>
      <c r="C289" s="14">
        <v>16.71</v>
      </c>
      <c r="D289" s="14">
        <v>6.23</v>
      </c>
      <c r="E289" s="14">
        <v>4.9400000000000004</v>
      </c>
      <c r="F289" s="14">
        <v>6.29</v>
      </c>
      <c r="G289" s="14">
        <v>4.45</v>
      </c>
      <c r="H289" s="14"/>
      <c r="I289" s="14"/>
      <c r="J289" s="14"/>
    </row>
    <row r="290" spans="1:10">
      <c r="A290" s="16" t="s">
        <v>274</v>
      </c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3" t="s">
        <v>183</v>
      </c>
      <c r="B291" s="20">
        <v>382.91</v>
      </c>
      <c r="C291" s="20">
        <v>201.26</v>
      </c>
      <c r="D291" s="20">
        <v>244.23</v>
      </c>
      <c r="E291" s="20">
        <v>301.29000000000002</v>
      </c>
      <c r="F291" s="20">
        <v>428.58</v>
      </c>
      <c r="G291" s="20">
        <v>738.78</v>
      </c>
      <c r="H291" s="20"/>
      <c r="I291" s="20"/>
      <c r="J291" s="20"/>
    </row>
    <row r="292" spans="1:10">
      <c r="A292" s="13" t="s">
        <v>184</v>
      </c>
      <c r="B292" s="14">
        <v>20.62</v>
      </c>
      <c r="C292" s="14">
        <v>66.75</v>
      </c>
      <c r="D292" s="14">
        <v>25.31</v>
      </c>
      <c r="E292" s="14">
        <v>17.77</v>
      </c>
      <c r="F292" s="14">
        <v>47.59</v>
      </c>
      <c r="G292" s="14">
        <v>48.21</v>
      </c>
      <c r="H292" s="14"/>
      <c r="I292" s="14"/>
      <c r="J292" s="14"/>
    </row>
    <row r="293" spans="1:10">
      <c r="A293" s="13" t="s">
        <v>185</v>
      </c>
      <c r="B293" s="14">
        <v>5.38</v>
      </c>
      <c r="C293" s="14">
        <v>33.17</v>
      </c>
      <c r="D293" s="14">
        <v>10.36</v>
      </c>
      <c r="E293" s="14">
        <v>5.9</v>
      </c>
      <c r="F293" s="14">
        <v>11.1</v>
      </c>
      <c r="G293" s="14">
        <v>6.53</v>
      </c>
      <c r="H293" s="14"/>
      <c r="I293" s="14"/>
      <c r="J293" s="14"/>
    </row>
    <row r="294" spans="1:10">
      <c r="A294" s="18" t="s">
        <v>275</v>
      </c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3" t="s">
        <v>183</v>
      </c>
      <c r="B295" s="20">
        <v>304.32</v>
      </c>
      <c r="C295" s="20">
        <v>161.97999999999999</v>
      </c>
      <c r="D295" s="20">
        <v>193.4</v>
      </c>
      <c r="E295" s="20">
        <v>237.49</v>
      </c>
      <c r="F295" s="20">
        <v>339.58</v>
      </c>
      <c r="G295" s="20">
        <v>588.82000000000005</v>
      </c>
      <c r="H295" s="20"/>
      <c r="I295" s="20"/>
      <c r="J295" s="20"/>
    </row>
    <row r="296" spans="1:10">
      <c r="A296" s="13" t="s">
        <v>184</v>
      </c>
      <c r="B296" s="14">
        <v>19.760000000000002</v>
      </c>
      <c r="C296" s="14">
        <v>65.92</v>
      </c>
      <c r="D296" s="14">
        <v>25.47</v>
      </c>
      <c r="E296" s="14">
        <v>18.36</v>
      </c>
      <c r="F296" s="14">
        <v>45.83</v>
      </c>
      <c r="G296" s="14">
        <v>42.85</v>
      </c>
      <c r="H296" s="14"/>
      <c r="I296" s="14"/>
      <c r="J296" s="14"/>
    </row>
    <row r="297" spans="1:10">
      <c r="A297" s="13" t="s">
        <v>185</v>
      </c>
      <c r="B297" s="14">
        <v>6.49</v>
      </c>
      <c r="C297" s="14">
        <v>40.700000000000003</v>
      </c>
      <c r="D297" s="14">
        <v>13.17</v>
      </c>
      <c r="E297" s="14">
        <v>7.73</v>
      </c>
      <c r="F297" s="14">
        <v>13.5</v>
      </c>
      <c r="G297" s="14">
        <v>7.28</v>
      </c>
      <c r="H297" s="14"/>
      <c r="I297" s="14"/>
      <c r="J297" s="14"/>
    </row>
    <row r="298" spans="1:10">
      <c r="A298" s="18" t="s">
        <v>276</v>
      </c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3" t="s">
        <v>183</v>
      </c>
      <c r="B299" s="20">
        <v>78.59</v>
      </c>
      <c r="C299" s="20">
        <v>39.29</v>
      </c>
      <c r="D299" s="20">
        <v>50.83</v>
      </c>
      <c r="E299" s="20">
        <v>63.8</v>
      </c>
      <c r="F299" s="20">
        <v>89</v>
      </c>
      <c r="G299" s="20">
        <v>149.96</v>
      </c>
      <c r="H299" s="20"/>
      <c r="I299" s="20"/>
      <c r="J299" s="20"/>
    </row>
    <row r="300" spans="1:10">
      <c r="A300" s="13" t="s">
        <v>184</v>
      </c>
      <c r="B300" s="14">
        <v>3.57</v>
      </c>
      <c r="C300" s="14">
        <v>4.67</v>
      </c>
      <c r="D300" s="14">
        <v>4.08</v>
      </c>
      <c r="E300" s="14">
        <v>6.15</v>
      </c>
      <c r="F300" s="14">
        <v>6.32</v>
      </c>
      <c r="G300" s="14">
        <v>11.88</v>
      </c>
      <c r="H300" s="14"/>
      <c r="I300" s="14"/>
      <c r="J300" s="14"/>
    </row>
    <row r="301" spans="1:10">
      <c r="A301" s="13" t="s">
        <v>185</v>
      </c>
      <c r="B301" s="14">
        <v>4.54</v>
      </c>
      <c r="C301" s="14">
        <v>11.89</v>
      </c>
      <c r="D301" s="14">
        <v>8.0299999999999994</v>
      </c>
      <c r="E301" s="14">
        <v>9.64</v>
      </c>
      <c r="F301" s="14">
        <v>7.1</v>
      </c>
      <c r="G301" s="14">
        <v>7.92</v>
      </c>
      <c r="H301" s="14"/>
      <c r="I301" s="14"/>
      <c r="J301" s="14"/>
    </row>
    <row r="302" spans="1:10">
      <c r="A302" s="16" t="s">
        <v>277</v>
      </c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3" t="s">
        <v>183</v>
      </c>
      <c r="B303" s="20">
        <v>678.45</v>
      </c>
      <c r="C303" s="20">
        <v>306.01</v>
      </c>
      <c r="D303" s="20">
        <v>434.41</v>
      </c>
      <c r="E303" s="20">
        <v>558.38</v>
      </c>
      <c r="F303" s="20">
        <v>727.02</v>
      </c>
      <c r="G303" s="20">
        <v>1365.61</v>
      </c>
      <c r="H303" s="20"/>
      <c r="I303" s="20"/>
      <c r="J303" s="20"/>
    </row>
    <row r="304" spans="1:10">
      <c r="A304" s="13" t="s">
        <v>184</v>
      </c>
      <c r="B304" s="14">
        <v>19.97</v>
      </c>
      <c r="C304" s="14">
        <v>43.08</v>
      </c>
      <c r="D304" s="14">
        <v>35.99</v>
      </c>
      <c r="E304" s="14">
        <v>37.96</v>
      </c>
      <c r="F304" s="14">
        <v>61.61</v>
      </c>
      <c r="G304" s="14">
        <v>74.41</v>
      </c>
      <c r="H304" s="14"/>
      <c r="I304" s="14"/>
      <c r="J304" s="14"/>
    </row>
    <row r="305" spans="1:10">
      <c r="A305" s="13" t="s">
        <v>185</v>
      </c>
      <c r="B305" s="14">
        <v>2.94</v>
      </c>
      <c r="C305" s="14">
        <v>14.08</v>
      </c>
      <c r="D305" s="14">
        <v>8.2899999999999991</v>
      </c>
      <c r="E305" s="14">
        <v>6.8</v>
      </c>
      <c r="F305" s="14">
        <v>8.4700000000000006</v>
      </c>
      <c r="G305" s="14">
        <v>5.45</v>
      </c>
      <c r="H305" s="14"/>
      <c r="I305" s="14"/>
      <c r="J305" s="14"/>
    </row>
    <row r="306" spans="1:10">
      <c r="A306" s="18" t="s">
        <v>278</v>
      </c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3" t="s">
        <v>183</v>
      </c>
      <c r="B307" s="20">
        <v>560.79999999999995</v>
      </c>
      <c r="C307" s="20">
        <v>264.99</v>
      </c>
      <c r="D307" s="20">
        <v>347.26</v>
      </c>
      <c r="E307" s="20">
        <v>450.25</v>
      </c>
      <c r="F307" s="20">
        <v>592.67999999999995</v>
      </c>
      <c r="G307" s="20">
        <v>1148.1199999999999</v>
      </c>
      <c r="H307" s="20"/>
      <c r="I307" s="20"/>
      <c r="J307" s="20"/>
    </row>
    <row r="308" spans="1:10">
      <c r="A308" s="13" t="s">
        <v>184</v>
      </c>
      <c r="B308" s="14">
        <v>18.13</v>
      </c>
      <c r="C308" s="14">
        <v>40.840000000000003</v>
      </c>
      <c r="D308" s="14">
        <v>29.52</v>
      </c>
      <c r="E308" s="14">
        <v>33.44</v>
      </c>
      <c r="F308" s="14">
        <v>54.32</v>
      </c>
      <c r="G308" s="14">
        <v>69.23</v>
      </c>
      <c r="H308" s="14"/>
      <c r="I308" s="14"/>
      <c r="J308" s="14"/>
    </row>
    <row r="309" spans="1:10">
      <c r="A309" s="13" t="s">
        <v>185</v>
      </c>
      <c r="B309" s="14">
        <v>3.23</v>
      </c>
      <c r="C309" s="14">
        <v>15.41</v>
      </c>
      <c r="D309" s="14">
        <v>8.5</v>
      </c>
      <c r="E309" s="14">
        <v>7.43</v>
      </c>
      <c r="F309" s="14">
        <v>9.17</v>
      </c>
      <c r="G309" s="14">
        <v>6.03</v>
      </c>
      <c r="H309" s="14"/>
      <c r="I309" s="14"/>
      <c r="J309" s="14"/>
    </row>
    <row r="310" spans="1:10">
      <c r="A310" s="18" t="s">
        <v>279</v>
      </c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3" t="s">
        <v>183</v>
      </c>
      <c r="B311" s="20">
        <v>117.65</v>
      </c>
      <c r="C311" s="20">
        <v>41.02</v>
      </c>
      <c r="D311" s="20">
        <v>87.15</v>
      </c>
      <c r="E311" s="20">
        <v>108.13</v>
      </c>
      <c r="F311" s="20">
        <v>134.34</v>
      </c>
      <c r="G311" s="20">
        <v>217.49</v>
      </c>
      <c r="H311" s="20"/>
      <c r="I311" s="20"/>
      <c r="J311" s="20"/>
    </row>
    <row r="312" spans="1:10">
      <c r="A312" s="13" t="s">
        <v>184</v>
      </c>
      <c r="B312" s="14">
        <v>6.63</v>
      </c>
      <c r="C312" s="14">
        <v>6.76</v>
      </c>
      <c r="D312" s="14">
        <v>11.35</v>
      </c>
      <c r="E312" s="14">
        <v>11.93</v>
      </c>
      <c r="F312" s="14">
        <v>13.95</v>
      </c>
      <c r="G312" s="14">
        <v>19.98</v>
      </c>
      <c r="H312" s="14"/>
      <c r="I312" s="14"/>
      <c r="J312" s="14"/>
    </row>
    <row r="313" spans="1:10">
      <c r="A313" s="13" t="s">
        <v>185</v>
      </c>
      <c r="B313" s="14">
        <v>5.64</v>
      </c>
      <c r="C313" s="14">
        <v>16.48</v>
      </c>
      <c r="D313" s="14">
        <v>13.02</v>
      </c>
      <c r="E313" s="14">
        <v>11.04</v>
      </c>
      <c r="F313" s="14">
        <v>10.38</v>
      </c>
      <c r="G313" s="14">
        <v>9.19</v>
      </c>
      <c r="H313" s="14"/>
      <c r="I313" s="14"/>
      <c r="J313" s="14"/>
    </row>
    <row r="314" spans="1:10">
      <c r="A314" s="16" t="s">
        <v>280</v>
      </c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3" t="s">
        <v>183</v>
      </c>
      <c r="B315" s="20">
        <v>91.16</v>
      </c>
      <c r="C315" s="20">
        <v>56.75</v>
      </c>
      <c r="D315" s="20">
        <v>73.55</v>
      </c>
      <c r="E315" s="20">
        <v>85.69</v>
      </c>
      <c r="F315" s="20">
        <v>107.81</v>
      </c>
      <c r="G315" s="20">
        <v>131.97999999999999</v>
      </c>
      <c r="H315" s="20"/>
      <c r="I315" s="20"/>
      <c r="J315" s="20"/>
    </row>
    <row r="316" spans="1:10">
      <c r="A316" s="13" t="s">
        <v>184</v>
      </c>
      <c r="B316" s="14">
        <v>3.24</v>
      </c>
      <c r="C316" s="14">
        <v>6.96</v>
      </c>
      <c r="D316" s="14">
        <v>6.24</v>
      </c>
      <c r="E316" s="14">
        <v>8.1</v>
      </c>
      <c r="F316" s="14">
        <v>7.3</v>
      </c>
      <c r="G316" s="14">
        <v>12.08</v>
      </c>
      <c r="H316" s="14"/>
      <c r="I316" s="14"/>
      <c r="J316" s="14"/>
    </row>
    <row r="317" spans="1:10">
      <c r="A317" s="13" t="s">
        <v>185</v>
      </c>
      <c r="B317" s="14">
        <v>3.56</v>
      </c>
      <c r="C317" s="14">
        <v>12.26</v>
      </c>
      <c r="D317" s="14">
        <v>8.48</v>
      </c>
      <c r="E317" s="14">
        <v>9.4600000000000009</v>
      </c>
      <c r="F317" s="14">
        <v>6.77</v>
      </c>
      <c r="G317" s="14">
        <v>9.15</v>
      </c>
      <c r="H317" s="14"/>
      <c r="I317" s="14"/>
      <c r="J317" s="14"/>
    </row>
    <row r="318" spans="1:10">
      <c r="A318" s="16" t="s">
        <v>281</v>
      </c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3" t="s">
        <v>183</v>
      </c>
      <c r="B319" s="20">
        <v>323.14</v>
      </c>
      <c r="C319" s="20">
        <v>192.14</v>
      </c>
      <c r="D319" s="20">
        <v>265.23</v>
      </c>
      <c r="E319" s="20">
        <v>295.27999999999997</v>
      </c>
      <c r="F319" s="20">
        <v>343.92</v>
      </c>
      <c r="G319" s="20">
        <v>518.88</v>
      </c>
      <c r="H319" s="20"/>
      <c r="I319" s="20"/>
      <c r="J319" s="20"/>
    </row>
    <row r="320" spans="1:10">
      <c r="A320" s="13" t="s">
        <v>184</v>
      </c>
      <c r="B320" s="14">
        <v>13.79</v>
      </c>
      <c r="C320" s="14">
        <v>35.9</v>
      </c>
      <c r="D320" s="14">
        <v>28.41</v>
      </c>
      <c r="E320" s="14">
        <v>32.96</v>
      </c>
      <c r="F320" s="14">
        <v>31.57</v>
      </c>
      <c r="G320" s="14">
        <v>38.21</v>
      </c>
      <c r="H320" s="14"/>
      <c r="I320" s="14"/>
      <c r="J320" s="14"/>
    </row>
    <row r="321" spans="1:10">
      <c r="A321" s="13" t="s">
        <v>185</v>
      </c>
      <c r="B321" s="14">
        <v>4.2699999999999996</v>
      </c>
      <c r="C321" s="14">
        <v>18.68</v>
      </c>
      <c r="D321" s="14">
        <v>10.71</v>
      </c>
      <c r="E321" s="14">
        <v>11.16</v>
      </c>
      <c r="F321" s="14">
        <v>9.18</v>
      </c>
      <c r="G321" s="14">
        <v>7.36</v>
      </c>
      <c r="H321" s="14"/>
      <c r="I321" s="14"/>
      <c r="J321" s="14"/>
    </row>
    <row r="322" spans="1:10">
      <c r="A322" s="16" t="s">
        <v>282</v>
      </c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3" t="s">
        <v>183</v>
      </c>
      <c r="B323" s="20">
        <v>249.45</v>
      </c>
      <c r="C323" s="20">
        <v>117.04</v>
      </c>
      <c r="D323" s="20">
        <v>143.59</v>
      </c>
      <c r="E323" s="20">
        <v>161.85</v>
      </c>
      <c r="F323" s="20">
        <v>240.49</v>
      </c>
      <c r="G323" s="20">
        <v>583.82000000000005</v>
      </c>
      <c r="H323" s="20"/>
      <c r="I323" s="20"/>
      <c r="J323" s="20"/>
    </row>
    <row r="324" spans="1:10">
      <c r="A324" s="13" t="s">
        <v>184</v>
      </c>
      <c r="B324" s="14">
        <v>16.2</v>
      </c>
      <c r="C324" s="14">
        <v>12.92</v>
      </c>
      <c r="D324" s="14">
        <v>13.12</v>
      </c>
      <c r="E324" s="14">
        <v>12.08</v>
      </c>
      <c r="F324" s="14">
        <v>13.8</v>
      </c>
      <c r="G324" s="14">
        <v>72.66</v>
      </c>
      <c r="H324" s="14"/>
      <c r="I324" s="14"/>
      <c r="J324" s="14"/>
    </row>
    <row r="325" spans="1:10">
      <c r="A325" s="13" t="s">
        <v>185</v>
      </c>
      <c r="B325" s="14">
        <v>6.49</v>
      </c>
      <c r="C325" s="14">
        <v>11.04</v>
      </c>
      <c r="D325" s="14">
        <v>9.1300000000000008</v>
      </c>
      <c r="E325" s="14">
        <v>7.46</v>
      </c>
      <c r="F325" s="14">
        <v>5.74</v>
      </c>
      <c r="G325" s="14">
        <v>12.45</v>
      </c>
      <c r="H325" s="14"/>
      <c r="I325" s="14"/>
      <c r="J325" s="14"/>
    </row>
    <row r="326" spans="1:10">
      <c r="A326" s="11" t="s">
        <v>283</v>
      </c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3" t="s">
        <v>183</v>
      </c>
      <c r="B327" s="20">
        <v>7658.25</v>
      </c>
      <c r="C327" s="20">
        <v>2854.51</v>
      </c>
      <c r="D327" s="20">
        <v>5077.78</v>
      </c>
      <c r="E327" s="20">
        <v>6717.1</v>
      </c>
      <c r="F327" s="20">
        <v>9525.4599999999991</v>
      </c>
      <c r="G327" s="20">
        <v>14105.49</v>
      </c>
      <c r="H327" s="20"/>
      <c r="I327" s="20"/>
      <c r="J327" s="20"/>
    </row>
    <row r="328" spans="1:10">
      <c r="A328" s="13" t="s">
        <v>184</v>
      </c>
      <c r="B328" s="14">
        <v>165.35</v>
      </c>
      <c r="C328" s="14">
        <v>158.38</v>
      </c>
      <c r="D328" s="14">
        <v>199.93</v>
      </c>
      <c r="E328" s="14">
        <v>263.63</v>
      </c>
      <c r="F328" s="14">
        <v>324.76</v>
      </c>
      <c r="G328" s="14">
        <v>434.71</v>
      </c>
      <c r="H328" s="14"/>
      <c r="I328" s="14"/>
      <c r="J328" s="14"/>
    </row>
    <row r="329" spans="1:10">
      <c r="A329" s="13" t="s">
        <v>185</v>
      </c>
      <c r="B329" s="14">
        <v>2.16</v>
      </c>
      <c r="C329" s="14">
        <v>5.55</v>
      </c>
      <c r="D329" s="14">
        <v>3.94</v>
      </c>
      <c r="E329" s="14">
        <v>3.92</v>
      </c>
      <c r="F329" s="14">
        <v>3.41</v>
      </c>
      <c r="G329" s="14">
        <v>3.08</v>
      </c>
      <c r="H329" s="14"/>
      <c r="I329" s="14"/>
      <c r="J329" s="14"/>
    </row>
    <row r="330" spans="1:10">
      <c r="A330" s="16" t="s">
        <v>284</v>
      </c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3" t="s">
        <v>183</v>
      </c>
      <c r="B331" s="20">
        <v>2656.95</v>
      </c>
      <c r="C331" s="20">
        <v>778.06</v>
      </c>
      <c r="D331" s="20">
        <v>1488.35</v>
      </c>
      <c r="E331" s="20">
        <v>2232.35</v>
      </c>
      <c r="F331" s="20">
        <v>3280.41</v>
      </c>
      <c r="G331" s="20">
        <v>5500.84</v>
      </c>
      <c r="H331" s="20"/>
      <c r="I331" s="20"/>
      <c r="J331" s="20"/>
    </row>
    <row r="332" spans="1:10">
      <c r="A332" s="13" t="s">
        <v>184</v>
      </c>
      <c r="B332" s="14">
        <v>121.25</v>
      </c>
      <c r="C332" s="14">
        <v>119.12</v>
      </c>
      <c r="D332" s="14">
        <v>162.33000000000001</v>
      </c>
      <c r="E332" s="14">
        <v>220.7</v>
      </c>
      <c r="F332" s="14">
        <v>225.84</v>
      </c>
      <c r="G332" s="14">
        <v>375.73</v>
      </c>
      <c r="H332" s="14"/>
      <c r="I332" s="14"/>
      <c r="J332" s="14"/>
    </row>
    <row r="333" spans="1:10">
      <c r="A333" s="13" t="s">
        <v>185</v>
      </c>
      <c r="B333" s="14">
        <v>4.5599999999999996</v>
      </c>
      <c r="C333" s="14">
        <v>15.31</v>
      </c>
      <c r="D333" s="14">
        <v>10.91</v>
      </c>
      <c r="E333" s="14">
        <v>9.89</v>
      </c>
      <c r="F333" s="14">
        <v>6.88</v>
      </c>
      <c r="G333" s="14">
        <v>6.83</v>
      </c>
      <c r="H333" s="14"/>
      <c r="I333" s="14"/>
      <c r="J333" s="14"/>
    </row>
    <row r="334" spans="1:10">
      <c r="A334" s="18" t="s">
        <v>285</v>
      </c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3" t="s">
        <v>183</v>
      </c>
      <c r="B335" s="20">
        <v>1297.1500000000001</v>
      </c>
      <c r="C335" s="20">
        <v>170.57</v>
      </c>
      <c r="D335" s="20">
        <v>585.21</v>
      </c>
      <c r="E335" s="20">
        <v>904.42</v>
      </c>
      <c r="F335" s="20">
        <v>1571.89</v>
      </c>
      <c r="G335" s="20">
        <v>3250.69</v>
      </c>
      <c r="H335" s="20"/>
      <c r="I335" s="20"/>
      <c r="J335" s="20"/>
    </row>
    <row r="336" spans="1:10">
      <c r="A336" s="13" t="s">
        <v>184</v>
      </c>
      <c r="B336" s="14">
        <v>83.75</v>
      </c>
      <c r="C336" s="14">
        <v>55.22</v>
      </c>
      <c r="D336" s="14">
        <v>111.23</v>
      </c>
      <c r="E336" s="14">
        <v>128.30000000000001</v>
      </c>
      <c r="F336" s="14">
        <v>159.43</v>
      </c>
      <c r="G336" s="14">
        <v>312.81</v>
      </c>
      <c r="H336" s="14"/>
      <c r="I336" s="14"/>
      <c r="J336" s="14"/>
    </row>
    <row r="337" spans="1:10">
      <c r="A337" s="13" t="s">
        <v>185</v>
      </c>
      <c r="B337" s="14">
        <v>6.46</v>
      </c>
      <c r="C337" s="14">
        <v>32.369999999999997</v>
      </c>
      <c r="D337" s="14">
        <v>19.010000000000002</v>
      </c>
      <c r="E337" s="14">
        <v>14.19</v>
      </c>
      <c r="F337" s="14">
        <v>10.14</v>
      </c>
      <c r="G337" s="14">
        <v>9.6199999999999992</v>
      </c>
      <c r="H337" s="14"/>
      <c r="I337" s="14"/>
      <c r="J337" s="14"/>
    </row>
    <row r="338" spans="1:10">
      <c r="A338" s="18" t="s">
        <v>286</v>
      </c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3" t="s">
        <v>183</v>
      </c>
      <c r="B339" s="20">
        <v>1304.3499999999999</v>
      </c>
      <c r="C339" s="20">
        <v>606.15</v>
      </c>
      <c r="D339" s="20">
        <v>886.31</v>
      </c>
      <c r="E339" s="20">
        <v>1295.94</v>
      </c>
      <c r="F339" s="20">
        <v>1579.45</v>
      </c>
      <c r="G339" s="20">
        <v>2152.17</v>
      </c>
      <c r="H339" s="20"/>
      <c r="I339" s="20"/>
      <c r="J339" s="20"/>
    </row>
    <row r="340" spans="1:10">
      <c r="A340" s="13" t="s">
        <v>184</v>
      </c>
      <c r="B340" s="14">
        <v>70.599999999999994</v>
      </c>
      <c r="C340" s="14">
        <v>102.83</v>
      </c>
      <c r="D340" s="14">
        <v>103.75</v>
      </c>
      <c r="E340" s="14">
        <v>167.01</v>
      </c>
      <c r="F340" s="14">
        <v>131.91999999999999</v>
      </c>
      <c r="G340" s="14">
        <v>186.5</v>
      </c>
      <c r="H340" s="14"/>
      <c r="I340" s="14"/>
      <c r="J340" s="14"/>
    </row>
    <row r="341" spans="1:10">
      <c r="A341" s="13" t="s">
        <v>185</v>
      </c>
      <c r="B341" s="14">
        <v>5.41</v>
      </c>
      <c r="C341" s="14">
        <v>16.96</v>
      </c>
      <c r="D341" s="14">
        <v>11.71</v>
      </c>
      <c r="E341" s="14">
        <v>12.89</v>
      </c>
      <c r="F341" s="14">
        <v>8.35</v>
      </c>
      <c r="G341" s="14">
        <v>8.67</v>
      </c>
      <c r="H341" s="14"/>
      <c r="I341" s="14"/>
      <c r="J341" s="14"/>
    </row>
    <row r="342" spans="1:10">
      <c r="A342" s="18" t="s">
        <v>287</v>
      </c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3" t="s">
        <v>183</v>
      </c>
      <c r="B343" s="20">
        <v>55.45</v>
      </c>
      <c r="C343" s="20">
        <v>1.34</v>
      </c>
      <c r="D343" s="20">
        <v>16.829999999999998</v>
      </c>
      <c r="E343" s="20">
        <v>31.99</v>
      </c>
      <c r="F343" s="20">
        <v>129.07</v>
      </c>
      <c r="G343" s="20">
        <v>97.98</v>
      </c>
      <c r="H343" s="20"/>
      <c r="I343" s="20"/>
      <c r="J343" s="20"/>
    </row>
    <row r="344" spans="1:10">
      <c r="A344" s="13" t="s">
        <v>184</v>
      </c>
      <c r="B344" s="14">
        <v>11.74</v>
      </c>
      <c r="C344" s="14">
        <v>0.89</v>
      </c>
      <c r="D344" s="14">
        <v>7.61</v>
      </c>
      <c r="E344" s="14">
        <v>13.35</v>
      </c>
      <c r="F344" s="14">
        <v>37.380000000000003</v>
      </c>
      <c r="G344" s="14">
        <v>35.14</v>
      </c>
      <c r="H344" s="14"/>
      <c r="I344" s="14"/>
      <c r="J344" s="14"/>
    </row>
    <row r="345" spans="1:10">
      <c r="A345" s="13" t="s">
        <v>185</v>
      </c>
      <c r="B345" s="14">
        <v>21.17</v>
      </c>
      <c r="C345" s="14">
        <v>66.78</v>
      </c>
      <c r="D345" s="14">
        <v>45.19</v>
      </c>
      <c r="E345" s="14">
        <v>41.73</v>
      </c>
      <c r="F345" s="14">
        <v>28.96</v>
      </c>
      <c r="G345" s="14">
        <v>35.869999999999997</v>
      </c>
      <c r="H345" s="14"/>
      <c r="I345" s="14"/>
      <c r="J345" s="14"/>
    </row>
    <row r="346" spans="1:10">
      <c r="A346" s="16" t="s">
        <v>288</v>
      </c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3" t="s">
        <v>183</v>
      </c>
      <c r="B347" s="20">
        <v>1986.4</v>
      </c>
      <c r="C347" s="20">
        <v>926.04</v>
      </c>
      <c r="D347" s="20">
        <v>1498.15</v>
      </c>
      <c r="E347" s="20">
        <v>1982.49</v>
      </c>
      <c r="F347" s="20">
        <v>2456.5700000000002</v>
      </c>
      <c r="G347" s="20">
        <v>3066.68</v>
      </c>
      <c r="H347" s="20"/>
      <c r="I347" s="20"/>
      <c r="J347" s="20"/>
    </row>
    <row r="348" spans="1:10">
      <c r="A348" s="13" t="s">
        <v>184</v>
      </c>
      <c r="B348" s="14">
        <v>20.59</v>
      </c>
      <c r="C348" s="14">
        <v>23.53</v>
      </c>
      <c r="D348" s="14">
        <v>20.79</v>
      </c>
      <c r="E348" s="14">
        <v>31.29</v>
      </c>
      <c r="F348" s="14">
        <v>35.6</v>
      </c>
      <c r="G348" s="14">
        <v>39.700000000000003</v>
      </c>
      <c r="H348" s="14"/>
      <c r="I348" s="14"/>
      <c r="J348" s="14"/>
    </row>
    <row r="349" spans="1:10">
      <c r="A349" s="13" t="s">
        <v>185</v>
      </c>
      <c r="B349" s="14">
        <v>1.04</v>
      </c>
      <c r="C349" s="14">
        <v>2.54</v>
      </c>
      <c r="D349" s="14">
        <v>1.39</v>
      </c>
      <c r="E349" s="14">
        <v>1.58</v>
      </c>
      <c r="F349" s="14">
        <v>1.45</v>
      </c>
      <c r="G349" s="14">
        <v>1.29</v>
      </c>
      <c r="H349" s="14"/>
      <c r="I349" s="14"/>
      <c r="J349" s="14"/>
    </row>
    <row r="350" spans="1:10">
      <c r="A350" s="16" t="s">
        <v>289</v>
      </c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3" t="s">
        <v>183</v>
      </c>
      <c r="B351" s="20">
        <v>2535.5700000000002</v>
      </c>
      <c r="C351" s="20">
        <v>983.53</v>
      </c>
      <c r="D351" s="20">
        <v>1871.66</v>
      </c>
      <c r="E351" s="20">
        <v>2199.0700000000002</v>
      </c>
      <c r="F351" s="20">
        <v>3294</v>
      </c>
      <c r="G351" s="20">
        <v>4326.6099999999997</v>
      </c>
      <c r="H351" s="20"/>
      <c r="I351" s="20"/>
      <c r="J351" s="20"/>
    </row>
    <row r="352" spans="1:10">
      <c r="A352" s="13" t="s">
        <v>184</v>
      </c>
      <c r="B352" s="14">
        <v>58.25</v>
      </c>
      <c r="C352" s="14">
        <v>50.65</v>
      </c>
      <c r="D352" s="14">
        <v>110.15</v>
      </c>
      <c r="E352" s="14">
        <v>91.7</v>
      </c>
      <c r="F352" s="14">
        <v>181.86</v>
      </c>
      <c r="G352" s="14">
        <v>145</v>
      </c>
      <c r="H352" s="14"/>
      <c r="I352" s="14"/>
      <c r="J352" s="14"/>
    </row>
    <row r="353" spans="1:10">
      <c r="A353" s="13" t="s">
        <v>185</v>
      </c>
      <c r="B353" s="14">
        <v>2.2999999999999998</v>
      </c>
      <c r="C353" s="14">
        <v>5.15</v>
      </c>
      <c r="D353" s="14">
        <v>5.88</v>
      </c>
      <c r="E353" s="14">
        <v>4.17</v>
      </c>
      <c r="F353" s="14">
        <v>5.52</v>
      </c>
      <c r="G353" s="14">
        <v>3.35</v>
      </c>
      <c r="H353" s="14"/>
      <c r="I353" s="14"/>
      <c r="J353" s="14"/>
    </row>
    <row r="354" spans="1:10">
      <c r="A354" s="18" t="s">
        <v>290</v>
      </c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3" t="s">
        <v>183</v>
      </c>
      <c r="B355" s="20">
        <v>281.01</v>
      </c>
      <c r="C355" s="20">
        <v>65.05</v>
      </c>
      <c r="D355" s="20">
        <v>158.49</v>
      </c>
      <c r="E355" s="20">
        <v>262.83999999999997</v>
      </c>
      <c r="F355" s="20">
        <v>427.58</v>
      </c>
      <c r="G355" s="20">
        <v>490.7</v>
      </c>
      <c r="H355" s="20"/>
      <c r="I355" s="20"/>
      <c r="J355" s="20"/>
    </row>
    <row r="356" spans="1:10">
      <c r="A356" s="13" t="s">
        <v>184</v>
      </c>
      <c r="B356" s="14">
        <v>8.16</v>
      </c>
      <c r="C356" s="14">
        <v>5.63</v>
      </c>
      <c r="D356" s="14">
        <v>7.46</v>
      </c>
      <c r="E356" s="14">
        <v>10.3</v>
      </c>
      <c r="F356" s="14">
        <v>17.91</v>
      </c>
      <c r="G356" s="14">
        <v>23.59</v>
      </c>
      <c r="H356" s="14"/>
      <c r="I356" s="14"/>
      <c r="J356" s="14"/>
    </row>
    <row r="357" spans="1:10">
      <c r="A357" s="13" t="s">
        <v>185</v>
      </c>
      <c r="B357" s="14">
        <v>2.9</v>
      </c>
      <c r="C357" s="14">
        <v>8.66</v>
      </c>
      <c r="D357" s="14">
        <v>4.71</v>
      </c>
      <c r="E357" s="14">
        <v>3.92</v>
      </c>
      <c r="F357" s="14">
        <v>4.1900000000000004</v>
      </c>
      <c r="G357" s="14">
        <v>4.8099999999999996</v>
      </c>
      <c r="H357" s="14"/>
      <c r="I357" s="14"/>
      <c r="J357" s="14"/>
    </row>
    <row r="358" spans="1:10">
      <c r="A358" s="18" t="s">
        <v>291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3" t="s">
        <v>183</v>
      </c>
      <c r="B359" s="20">
        <v>732.82</v>
      </c>
      <c r="C359" s="20">
        <v>295.7</v>
      </c>
      <c r="D359" s="20">
        <v>492.18</v>
      </c>
      <c r="E359" s="20">
        <v>696.86</v>
      </c>
      <c r="F359" s="20">
        <v>853.44</v>
      </c>
      <c r="G359" s="20">
        <v>1324.82</v>
      </c>
      <c r="H359" s="20"/>
      <c r="I359" s="20"/>
      <c r="J359" s="20"/>
    </row>
    <row r="360" spans="1:10">
      <c r="A360" s="13" t="s">
        <v>184</v>
      </c>
      <c r="B360" s="14">
        <v>16.29</v>
      </c>
      <c r="C360" s="14">
        <v>16.899999999999999</v>
      </c>
      <c r="D360" s="14">
        <v>17.079999999999998</v>
      </c>
      <c r="E360" s="14">
        <v>34.229999999999997</v>
      </c>
      <c r="F360" s="14">
        <v>31.26</v>
      </c>
      <c r="G360" s="14">
        <v>41.07</v>
      </c>
      <c r="H360" s="14"/>
      <c r="I360" s="14"/>
      <c r="J360" s="14"/>
    </row>
    <row r="361" spans="1:10">
      <c r="A361" s="13" t="s">
        <v>185</v>
      </c>
      <c r="B361" s="14">
        <v>2.2200000000000002</v>
      </c>
      <c r="C361" s="14">
        <v>5.72</v>
      </c>
      <c r="D361" s="14">
        <v>3.47</v>
      </c>
      <c r="E361" s="14">
        <v>4.91</v>
      </c>
      <c r="F361" s="14">
        <v>3.66</v>
      </c>
      <c r="G361" s="14">
        <v>3.1</v>
      </c>
      <c r="H361" s="14"/>
      <c r="I361" s="14"/>
      <c r="J361" s="14"/>
    </row>
    <row r="362" spans="1:10">
      <c r="A362" s="18" t="s">
        <v>292</v>
      </c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3" t="s">
        <v>183</v>
      </c>
      <c r="B363" s="20">
        <v>1075.24</v>
      </c>
      <c r="C363" s="20">
        <v>476.08</v>
      </c>
      <c r="D363" s="20">
        <v>995.07</v>
      </c>
      <c r="E363" s="20">
        <v>881.3</v>
      </c>
      <c r="F363" s="20">
        <v>1518.21</v>
      </c>
      <c r="G363" s="20">
        <v>1504.97</v>
      </c>
      <c r="H363" s="20"/>
      <c r="I363" s="20"/>
      <c r="J363" s="20"/>
    </row>
    <row r="364" spans="1:10">
      <c r="A364" s="13" t="s">
        <v>184</v>
      </c>
      <c r="B364" s="14">
        <v>43.82</v>
      </c>
      <c r="C364" s="14">
        <v>48.63</v>
      </c>
      <c r="D364" s="14">
        <v>105.51</v>
      </c>
      <c r="E364" s="14">
        <v>79.540000000000006</v>
      </c>
      <c r="F364" s="14">
        <v>159.11000000000001</v>
      </c>
      <c r="G364" s="14">
        <v>102.43</v>
      </c>
      <c r="H364" s="14"/>
      <c r="I364" s="14"/>
      <c r="J364" s="14"/>
    </row>
    <row r="365" spans="1:10">
      <c r="A365" s="13" t="s">
        <v>185</v>
      </c>
      <c r="B365" s="14">
        <v>4.08</v>
      </c>
      <c r="C365" s="14">
        <v>10.210000000000001</v>
      </c>
      <c r="D365" s="14">
        <v>10.6</v>
      </c>
      <c r="E365" s="14">
        <v>9.0299999999999994</v>
      </c>
      <c r="F365" s="14">
        <v>10.48</v>
      </c>
      <c r="G365" s="14">
        <v>6.81</v>
      </c>
      <c r="H365" s="14"/>
      <c r="I365" s="14"/>
      <c r="J365" s="14"/>
    </row>
    <row r="366" spans="1:10">
      <c r="A366" s="13"/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1:10">
      <c r="A367" s="18" t="s">
        <v>293</v>
      </c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3" t="s">
        <v>183</v>
      </c>
      <c r="B368" s="20">
        <v>446.5</v>
      </c>
      <c r="C368" s="20">
        <v>146.69999999999999</v>
      </c>
      <c r="D368" s="20">
        <v>225.91</v>
      </c>
      <c r="E368" s="20">
        <v>358.07</v>
      </c>
      <c r="F368" s="20">
        <v>494.77</v>
      </c>
      <c r="G368" s="20">
        <v>1006.12</v>
      </c>
      <c r="H368" s="20"/>
      <c r="I368" s="20"/>
      <c r="J368" s="20"/>
    </row>
    <row r="369" spans="1:10">
      <c r="A369" s="13" t="s">
        <v>184</v>
      </c>
      <c r="B369" s="14">
        <v>16.07</v>
      </c>
      <c r="C369" s="14">
        <v>10.039999999999999</v>
      </c>
      <c r="D369" s="14">
        <v>15.66</v>
      </c>
      <c r="E369" s="14">
        <v>22.91</v>
      </c>
      <c r="F369" s="14">
        <v>24.66</v>
      </c>
      <c r="G369" s="14">
        <v>48.12</v>
      </c>
      <c r="H369" s="14"/>
      <c r="I369" s="14"/>
      <c r="J369" s="14"/>
    </row>
    <row r="370" spans="1:10">
      <c r="A370" s="13" t="s">
        <v>185</v>
      </c>
      <c r="B370" s="14">
        <v>3.6</v>
      </c>
      <c r="C370" s="14">
        <v>6.84</v>
      </c>
      <c r="D370" s="14">
        <v>6.93</v>
      </c>
      <c r="E370" s="14">
        <v>6.4</v>
      </c>
      <c r="F370" s="14">
        <v>4.9800000000000004</v>
      </c>
      <c r="G370" s="14">
        <v>4.78</v>
      </c>
      <c r="H370" s="14"/>
      <c r="I370" s="14"/>
      <c r="J370" s="14"/>
    </row>
    <row r="371" spans="1:10">
      <c r="A371" s="16" t="s">
        <v>294</v>
      </c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3" t="s">
        <v>183</v>
      </c>
      <c r="B372" s="20">
        <v>479.32</v>
      </c>
      <c r="C372" s="20">
        <v>166.89</v>
      </c>
      <c r="D372" s="20">
        <v>219.62</v>
      </c>
      <c r="E372" s="20">
        <v>303.18</v>
      </c>
      <c r="F372" s="20">
        <v>494.48</v>
      </c>
      <c r="G372" s="20">
        <v>1211.3599999999999</v>
      </c>
      <c r="H372" s="20"/>
      <c r="I372" s="20"/>
      <c r="J372" s="20"/>
    </row>
    <row r="373" spans="1:10">
      <c r="A373" s="13" t="s">
        <v>184</v>
      </c>
      <c r="B373" s="14">
        <v>15.15</v>
      </c>
      <c r="C373" s="14">
        <v>9.74</v>
      </c>
      <c r="D373" s="14">
        <v>19.350000000000001</v>
      </c>
      <c r="E373" s="14">
        <v>19.88</v>
      </c>
      <c r="F373" s="14">
        <v>32.119999999999997</v>
      </c>
      <c r="G373" s="14">
        <v>52.42</v>
      </c>
      <c r="H373" s="14"/>
      <c r="I373" s="14"/>
      <c r="J373" s="14"/>
    </row>
    <row r="374" spans="1:10">
      <c r="A374" s="13" t="s">
        <v>185</v>
      </c>
      <c r="B374" s="14">
        <v>3.16</v>
      </c>
      <c r="C374" s="14">
        <v>5.84</v>
      </c>
      <c r="D374" s="14">
        <v>8.81</v>
      </c>
      <c r="E374" s="14">
        <v>6.56</v>
      </c>
      <c r="F374" s="14">
        <v>6.5</v>
      </c>
      <c r="G374" s="14">
        <v>4.33</v>
      </c>
      <c r="H374" s="14"/>
      <c r="I374" s="14"/>
      <c r="J374" s="14"/>
    </row>
    <row r="375" spans="1:10">
      <c r="A375" s="11" t="s">
        <v>295</v>
      </c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3" t="s">
        <v>183</v>
      </c>
      <c r="B376" s="20">
        <v>3126.09</v>
      </c>
      <c r="C376" s="20">
        <v>1627.92</v>
      </c>
      <c r="D376" s="20">
        <v>2491.4299999999998</v>
      </c>
      <c r="E376" s="20">
        <v>3069.44</v>
      </c>
      <c r="F376" s="20">
        <v>3761.56</v>
      </c>
      <c r="G376" s="20">
        <v>4677.37</v>
      </c>
      <c r="H376" s="20"/>
      <c r="I376" s="20"/>
      <c r="J376" s="20"/>
    </row>
    <row r="377" spans="1:10">
      <c r="A377" s="13" t="s">
        <v>184</v>
      </c>
      <c r="B377" s="14">
        <v>58.2</v>
      </c>
      <c r="C377" s="14">
        <v>57.87</v>
      </c>
      <c r="D377" s="14">
        <v>76.88</v>
      </c>
      <c r="E377" s="14">
        <v>103.55</v>
      </c>
      <c r="F377" s="14">
        <v>111.5</v>
      </c>
      <c r="G377" s="14">
        <v>101.27</v>
      </c>
      <c r="H377" s="14"/>
      <c r="I377" s="14"/>
      <c r="J377" s="14"/>
    </row>
    <row r="378" spans="1:10">
      <c r="A378" s="13" t="s">
        <v>185</v>
      </c>
      <c r="B378" s="14">
        <v>1.86</v>
      </c>
      <c r="C378" s="14">
        <v>3.55</v>
      </c>
      <c r="D378" s="14">
        <v>3.09</v>
      </c>
      <c r="E378" s="14">
        <v>3.37</v>
      </c>
      <c r="F378" s="14">
        <v>2.96</v>
      </c>
      <c r="G378" s="14">
        <v>2.17</v>
      </c>
      <c r="H378" s="14"/>
      <c r="I378" s="14"/>
      <c r="J378" s="14"/>
    </row>
    <row r="379" spans="1:10">
      <c r="A379" s="16" t="s">
        <v>296</v>
      </c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3" t="s">
        <v>183</v>
      </c>
      <c r="B380" s="20">
        <v>1784.79</v>
      </c>
      <c r="C380" s="20">
        <v>977.76</v>
      </c>
      <c r="D380" s="20">
        <v>1524.03</v>
      </c>
      <c r="E380" s="20">
        <v>1824.77</v>
      </c>
      <c r="F380" s="20">
        <v>2079.77</v>
      </c>
      <c r="G380" s="20">
        <v>2516.2600000000002</v>
      </c>
      <c r="H380" s="20"/>
      <c r="I380" s="20"/>
      <c r="J380" s="20"/>
    </row>
    <row r="381" spans="1:10">
      <c r="A381" s="13" t="s">
        <v>184</v>
      </c>
      <c r="B381" s="14">
        <v>26.8</v>
      </c>
      <c r="C381" s="14">
        <v>31.07</v>
      </c>
      <c r="D381" s="14">
        <v>50.08</v>
      </c>
      <c r="E381" s="14">
        <v>58.23</v>
      </c>
      <c r="F381" s="14">
        <v>41.93</v>
      </c>
      <c r="G381" s="14">
        <v>55.7</v>
      </c>
      <c r="H381" s="14"/>
      <c r="I381" s="14"/>
      <c r="J381" s="14"/>
    </row>
    <row r="382" spans="1:10">
      <c r="A382" s="13" t="s">
        <v>185</v>
      </c>
      <c r="B382" s="14">
        <v>1.5</v>
      </c>
      <c r="C382" s="14">
        <v>3.18</v>
      </c>
      <c r="D382" s="14">
        <v>3.29</v>
      </c>
      <c r="E382" s="14">
        <v>3.19</v>
      </c>
      <c r="F382" s="14">
        <v>2.02</v>
      </c>
      <c r="G382" s="14">
        <v>2.21</v>
      </c>
      <c r="H382" s="14"/>
      <c r="I382" s="14"/>
      <c r="J382" s="14"/>
    </row>
    <row r="383" spans="1:10">
      <c r="A383" s="16" t="s">
        <v>297</v>
      </c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3" t="s">
        <v>183</v>
      </c>
      <c r="B384" s="20">
        <v>736.32</v>
      </c>
      <c r="C384" s="20">
        <v>323.11</v>
      </c>
      <c r="D384" s="20">
        <v>436.99</v>
      </c>
      <c r="E384" s="20">
        <v>642.23</v>
      </c>
      <c r="F384" s="20">
        <v>994.86</v>
      </c>
      <c r="G384" s="20">
        <v>1283.44</v>
      </c>
      <c r="H384" s="20"/>
      <c r="I384" s="20"/>
      <c r="J384" s="20"/>
    </row>
    <row r="385" spans="1:10">
      <c r="A385" s="13" t="s">
        <v>184</v>
      </c>
      <c r="B385" s="14">
        <v>30.22</v>
      </c>
      <c r="C385" s="14">
        <v>32.200000000000003</v>
      </c>
      <c r="D385" s="14">
        <v>36.409999999999997</v>
      </c>
      <c r="E385" s="14">
        <v>50.39</v>
      </c>
      <c r="F385" s="14">
        <v>93.82</v>
      </c>
      <c r="G385" s="14">
        <v>46.48</v>
      </c>
      <c r="H385" s="14"/>
      <c r="I385" s="14"/>
      <c r="J385" s="14"/>
    </row>
    <row r="386" spans="1:10">
      <c r="A386" s="13" t="s">
        <v>185</v>
      </c>
      <c r="B386" s="14">
        <v>4.0999999999999996</v>
      </c>
      <c r="C386" s="14">
        <v>9.9700000000000006</v>
      </c>
      <c r="D386" s="14">
        <v>8.33</v>
      </c>
      <c r="E386" s="14">
        <v>7.85</v>
      </c>
      <c r="F386" s="14">
        <v>9.43</v>
      </c>
      <c r="G386" s="14">
        <v>3.62</v>
      </c>
      <c r="H386" s="14"/>
      <c r="I386" s="14"/>
      <c r="J386" s="14"/>
    </row>
    <row r="387" spans="1:10">
      <c r="A387" s="16" t="s">
        <v>298</v>
      </c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3" t="s">
        <v>183</v>
      </c>
      <c r="B388" s="20">
        <v>486.27</v>
      </c>
      <c r="C388" s="20">
        <v>273.95</v>
      </c>
      <c r="D388" s="20">
        <v>448.35</v>
      </c>
      <c r="E388" s="20">
        <v>503.27</v>
      </c>
      <c r="F388" s="20">
        <v>536.32000000000005</v>
      </c>
      <c r="G388" s="20">
        <v>669.18</v>
      </c>
      <c r="H388" s="20"/>
      <c r="I388" s="20"/>
      <c r="J388" s="20"/>
    </row>
    <row r="389" spans="1:10">
      <c r="A389" s="13" t="s">
        <v>184</v>
      </c>
      <c r="B389" s="14">
        <v>12.23</v>
      </c>
      <c r="C389" s="14">
        <v>17.04</v>
      </c>
      <c r="D389" s="14">
        <v>21.53</v>
      </c>
      <c r="E389" s="14">
        <v>26.26</v>
      </c>
      <c r="F389" s="14">
        <v>20.61</v>
      </c>
      <c r="G389" s="14">
        <v>26.32</v>
      </c>
      <c r="H389" s="14"/>
      <c r="I389" s="14"/>
      <c r="J389" s="14"/>
    </row>
    <row r="390" spans="1:10">
      <c r="A390" s="13" t="s">
        <v>185</v>
      </c>
      <c r="B390" s="14">
        <v>2.52</v>
      </c>
      <c r="C390" s="14">
        <v>6.22</v>
      </c>
      <c r="D390" s="14">
        <v>4.8</v>
      </c>
      <c r="E390" s="14">
        <v>5.22</v>
      </c>
      <c r="F390" s="14">
        <v>3.84</v>
      </c>
      <c r="G390" s="14">
        <v>3.93</v>
      </c>
      <c r="H390" s="14"/>
      <c r="I390" s="14"/>
      <c r="J390" s="14"/>
    </row>
    <row r="391" spans="1:10">
      <c r="A391" s="16" t="s">
        <v>299</v>
      </c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3" t="s">
        <v>183</v>
      </c>
      <c r="B392" s="20">
        <v>118.71</v>
      </c>
      <c r="C392" s="20">
        <v>53.1</v>
      </c>
      <c r="D392" s="20">
        <v>82.07</v>
      </c>
      <c r="E392" s="20">
        <v>99.16</v>
      </c>
      <c r="F392" s="20">
        <v>150.6</v>
      </c>
      <c r="G392" s="20">
        <v>208.49</v>
      </c>
      <c r="H392" s="20"/>
      <c r="I392" s="20"/>
      <c r="J392" s="20"/>
    </row>
    <row r="393" spans="1:10">
      <c r="A393" s="13" t="s">
        <v>184</v>
      </c>
      <c r="B393" s="14">
        <v>5.21</v>
      </c>
      <c r="C393" s="14">
        <v>7.56</v>
      </c>
      <c r="D393" s="14">
        <v>9.98</v>
      </c>
      <c r="E393" s="14">
        <v>8.0500000000000007</v>
      </c>
      <c r="F393" s="14">
        <v>13.89</v>
      </c>
      <c r="G393" s="14">
        <v>12.65</v>
      </c>
      <c r="H393" s="14"/>
      <c r="I393" s="14"/>
      <c r="J393" s="14"/>
    </row>
    <row r="394" spans="1:10">
      <c r="A394" s="13" t="s">
        <v>185</v>
      </c>
      <c r="B394" s="14">
        <v>4.3899999999999997</v>
      </c>
      <c r="C394" s="14">
        <v>14.24</v>
      </c>
      <c r="D394" s="14">
        <v>12.17</v>
      </c>
      <c r="E394" s="14">
        <v>8.1199999999999992</v>
      </c>
      <c r="F394" s="14">
        <v>9.2200000000000006</v>
      </c>
      <c r="G394" s="14">
        <v>6.07</v>
      </c>
      <c r="H394" s="14"/>
      <c r="I394" s="14"/>
      <c r="J394" s="14"/>
    </row>
    <row r="395" spans="1:10">
      <c r="A395" s="11" t="s">
        <v>300</v>
      </c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3" t="s">
        <v>183</v>
      </c>
      <c r="B396" s="20">
        <v>2692.66</v>
      </c>
      <c r="C396" s="20">
        <v>1015.15</v>
      </c>
      <c r="D396" s="20">
        <v>1667.87</v>
      </c>
      <c r="E396" s="20">
        <v>2105.91</v>
      </c>
      <c r="F396" s="20">
        <v>3196.55</v>
      </c>
      <c r="G396" s="20">
        <v>5473.66</v>
      </c>
      <c r="H396" s="20"/>
      <c r="I396" s="20"/>
      <c r="J396" s="20"/>
    </row>
    <row r="397" spans="1:10">
      <c r="A397" s="13" t="s">
        <v>184</v>
      </c>
      <c r="B397" s="14">
        <v>64.03</v>
      </c>
      <c r="C397" s="14">
        <v>32.14</v>
      </c>
      <c r="D397" s="14">
        <v>84.01</v>
      </c>
      <c r="E397" s="14">
        <v>74.150000000000006</v>
      </c>
      <c r="F397" s="14">
        <v>128.05000000000001</v>
      </c>
      <c r="G397" s="14">
        <v>138.69999999999999</v>
      </c>
      <c r="H397" s="14"/>
      <c r="I397" s="14"/>
      <c r="J397" s="14"/>
    </row>
    <row r="398" spans="1:10">
      <c r="A398" s="13" t="s">
        <v>185</v>
      </c>
      <c r="B398" s="14">
        <v>2.38</v>
      </c>
      <c r="C398" s="14">
        <v>3.17</v>
      </c>
      <c r="D398" s="14">
        <v>5.04</v>
      </c>
      <c r="E398" s="14">
        <v>3.52</v>
      </c>
      <c r="F398" s="14">
        <v>4.01</v>
      </c>
      <c r="G398" s="14">
        <v>2.5299999999999998</v>
      </c>
      <c r="H398" s="14"/>
      <c r="I398" s="14"/>
      <c r="J398" s="14"/>
    </row>
    <row r="399" spans="1:10">
      <c r="A399" s="16" t="s">
        <v>301</v>
      </c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3" t="s">
        <v>183</v>
      </c>
      <c r="B400" s="20">
        <v>628</v>
      </c>
      <c r="C400" s="20">
        <v>143.35</v>
      </c>
      <c r="D400" s="20">
        <v>246.9</v>
      </c>
      <c r="E400" s="20">
        <v>371.67</v>
      </c>
      <c r="F400" s="20">
        <v>647.5</v>
      </c>
      <c r="G400" s="20">
        <v>1728.98</v>
      </c>
      <c r="H400" s="20"/>
      <c r="I400" s="20"/>
      <c r="J400" s="20"/>
    </row>
    <row r="401" spans="1:10">
      <c r="A401" s="13" t="s">
        <v>184</v>
      </c>
      <c r="B401" s="14">
        <v>22.47</v>
      </c>
      <c r="C401" s="14">
        <v>11.72</v>
      </c>
      <c r="D401" s="14">
        <v>27.59</v>
      </c>
      <c r="E401" s="14">
        <v>19.420000000000002</v>
      </c>
      <c r="F401" s="14">
        <v>34.97</v>
      </c>
      <c r="G401" s="14">
        <v>58.96</v>
      </c>
      <c r="H401" s="14"/>
      <c r="I401" s="14"/>
      <c r="J401" s="14"/>
    </row>
    <row r="402" spans="1:10">
      <c r="A402" s="13" t="s">
        <v>185</v>
      </c>
      <c r="B402" s="14">
        <v>3.58</v>
      </c>
      <c r="C402" s="14">
        <v>8.18</v>
      </c>
      <c r="D402" s="14">
        <v>11.17</v>
      </c>
      <c r="E402" s="14">
        <v>5.23</v>
      </c>
      <c r="F402" s="14">
        <v>5.4</v>
      </c>
      <c r="G402" s="14">
        <v>3.41</v>
      </c>
      <c r="H402" s="14"/>
      <c r="I402" s="14"/>
      <c r="J402" s="14"/>
    </row>
    <row r="403" spans="1:10">
      <c r="A403" s="16" t="s">
        <v>302</v>
      </c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3" t="s">
        <v>183</v>
      </c>
      <c r="B404" s="20">
        <v>974.95</v>
      </c>
      <c r="C404" s="20">
        <v>523.74</v>
      </c>
      <c r="D404" s="20">
        <v>747.19</v>
      </c>
      <c r="E404" s="20">
        <v>926.49</v>
      </c>
      <c r="F404" s="20">
        <v>1128.4000000000001</v>
      </c>
      <c r="G404" s="20">
        <v>1547.97</v>
      </c>
      <c r="H404" s="20"/>
      <c r="I404" s="20"/>
      <c r="J404" s="20"/>
    </row>
    <row r="405" spans="1:10">
      <c r="A405" s="13" t="s">
        <v>184</v>
      </c>
      <c r="B405" s="14">
        <v>15.65</v>
      </c>
      <c r="C405" s="14">
        <v>20.149999999999999</v>
      </c>
      <c r="D405" s="14">
        <v>23.03</v>
      </c>
      <c r="E405" s="14">
        <v>24.29</v>
      </c>
      <c r="F405" s="14">
        <v>21.64</v>
      </c>
      <c r="G405" s="14">
        <v>49.82</v>
      </c>
      <c r="H405" s="14"/>
      <c r="I405" s="14"/>
      <c r="J405" s="14"/>
    </row>
    <row r="406" spans="1:10">
      <c r="A406" s="13" t="s">
        <v>185</v>
      </c>
      <c r="B406" s="14">
        <v>1.61</v>
      </c>
      <c r="C406" s="14">
        <v>3.85</v>
      </c>
      <c r="D406" s="14">
        <v>3.08</v>
      </c>
      <c r="E406" s="14">
        <v>2.62</v>
      </c>
      <c r="F406" s="14">
        <v>1.92</v>
      </c>
      <c r="G406" s="14">
        <v>3.22</v>
      </c>
      <c r="H406" s="14"/>
      <c r="I406" s="14"/>
      <c r="J406" s="14"/>
    </row>
    <row r="407" spans="1:10">
      <c r="A407" s="16" t="s">
        <v>303</v>
      </c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>
      <c r="A408" s="13" t="s">
        <v>183</v>
      </c>
      <c r="B408" s="20">
        <v>689.75</v>
      </c>
      <c r="C408" s="20">
        <v>270.95999999999998</v>
      </c>
      <c r="D408" s="20">
        <v>542.41999999999996</v>
      </c>
      <c r="E408" s="20">
        <v>544.25</v>
      </c>
      <c r="F408" s="20">
        <v>773.24</v>
      </c>
      <c r="G408" s="20">
        <v>1317.01</v>
      </c>
      <c r="H408" s="20"/>
      <c r="I408" s="20"/>
      <c r="J408" s="20"/>
    </row>
    <row r="409" spans="1:10">
      <c r="A409" s="13" t="s">
        <v>184</v>
      </c>
      <c r="B409" s="14">
        <v>25.71</v>
      </c>
      <c r="C409" s="14">
        <v>21.37</v>
      </c>
      <c r="D409" s="14">
        <v>74.5</v>
      </c>
      <c r="E409" s="14">
        <v>30.06</v>
      </c>
      <c r="F409" s="14">
        <v>42.18</v>
      </c>
      <c r="G409" s="14">
        <v>57.07</v>
      </c>
      <c r="H409" s="14"/>
      <c r="I409" s="14"/>
      <c r="J409" s="14"/>
    </row>
    <row r="410" spans="1:10">
      <c r="A410" s="13" t="s">
        <v>185</v>
      </c>
      <c r="B410" s="14">
        <v>3.73</v>
      </c>
      <c r="C410" s="14">
        <v>7.89</v>
      </c>
      <c r="D410" s="14">
        <v>13.73</v>
      </c>
      <c r="E410" s="14">
        <v>5.52</v>
      </c>
      <c r="F410" s="14">
        <v>5.45</v>
      </c>
      <c r="G410" s="14">
        <v>4.33</v>
      </c>
      <c r="H410" s="14"/>
      <c r="I410" s="14"/>
      <c r="J410" s="14"/>
    </row>
    <row r="411" spans="1:10">
      <c r="A411" s="13"/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1:10">
      <c r="A412" s="16" t="s">
        <v>304</v>
      </c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>
      <c r="A413" s="13" t="s">
        <v>183</v>
      </c>
      <c r="B413" s="20">
        <v>399.95</v>
      </c>
      <c r="C413" s="20">
        <v>77.099999999999994</v>
      </c>
      <c r="D413" s="20">
        <v>131.36000000000001</v>
      </c>
      <c r="E413" s="20">
        <v>263.5</v>
      </c>
      <c r="F413" s="20">
        <v>647.41</v>
      </c>
      <c r="G413" s="20">
        <v>879.7</v>
      </c>
      <c r="H413" s="20"/>
      <c r="I413" s="20"/>
      <c r="J413" s="20"/>
    </row>
    <row r="414" spans="1:10">
      <c r="A414" s="13" t="s">
        <v>184</v>
      </c>
      <c r="B414" s="14">
        <v>34.479999999999997</v>
      </c>
      <c r="C414" s="14">
        <v>11.28</v>
      </c>
      <c r="D414" s="14">
        <v>21.46</v>
      </c>
      <c r="E414" s="14">
        <v>47.76</v>
      </c>
      <c r="F414" s="14">
        <v>110.16</v>
      </c>
      <c r="G414" s="14">
        <v>94.33</v>
      </c>
      <c r="H414" s="14"/>
      <c r="I414" s="14"/>
      <c r="J414" s="14"/>
    </row>
    <row r="415" spans="1:10">
      <c r="A415" s="13" t="s">
        <v>185</v>
      </c>
      <c r="B415" s="14">
        <v>8.6199999999999992</v>
      </c>
      <c r="C415" s="14">
        <v>14.63</v>
      </c>
      <c r="D415" s="14">
        <v>16.34</v>
      </c>
      <c r="E415" s="14">
        <v>18.12</v>
      </c>
      <c r="F415" s="14">
        <v>17.02</v>
      </c>
      <c r="G415" s="14">
        <v>10.72</v>
      </c>
      <c r="H415" s="14"/>
      <c r="I415" s="14"/>
      <c r="J415" s="14"/>
    </row>
    <row r="416" spans="1:10">
      <c r="A416" s="11" t="s">
        <v>305</v>
      </c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>
      <c r="A417" s="13" t="s">
        <v>183</v>
      </c>
      <c r="B417" s="20">
        <v>595.57000000000005</v>
      </c>
      <c r="C417" s="20">
        <v>268.27</v>
      </c>
      <c r="D417" s="20">
        <v>396.57</v>
      </c>
      <c r="E417" s="20">
        <v>495.93</v>
      </c>
      <c r="F417" s="20">
        <v>649.77</v>
      </c>
      <c r="G417" s="20">
        <v>1166.52</v>
      </c>
      <c r="H417" s="20"/>
      <c r="I417" s="20"/>
      <c r="J417" s="20"/>
    </row>
    <row r="418" spans="1:10">
      <c r="A418" s="13" t="s">
        <v>184</v>
      </c>
      <c r="B418" s="14">
        <v>9.42</v>
      </c>
      <c r="C418" s="14">
        <v>12.02</v>
      </c>
      <c r="D418" s="14">
        <v>18.579999999999998</v>
      </c>
      <c r="E418" s="14">
        <v>17.510000000000002</v>
      </c>
      <c r="F418" s="14">
        <v>20.58</v>
      </c>
      <c r="G418" s="14">
        <v>26.44</v>
      </c>
      <c r="H418" s="14"/>
      <c r="I418" s="14"/>
      <c r="J418" s="14"/>
    </row>
    <row r="419" spans="1:10">
      <c r="A419" s="13" t="s">
        <v>185</v>
      </c>
      <c r="B419" s="14">
        <v>1.58</v>
      </c>
      <c r="C419" s="14">
        <v>4.4800000000000004</v>
      </c>
      <c r="D419" s="14">
        <v>4.6900000000000004</v>
      </c>
      <c r="E419" s="14">
        <v>3.53</v>
      </c>
      <c r="F419" s="14">
        <v>3.17</v>
      </c>
      <c r="G419" s="14">
        <v>2.27</v>
      </c>
      <c r="H419" s="14"/>
      <c r="I419" s="14"/>
      <c r="J419" s="14"/>
    </row>
    <row r="420" spans="1:10">
      <c r="A420" s="11" t="s">
        <v>306</v>
      </c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>
      <c r="A421" s="13" t="s">
        <v>183</v>
      </c>
      <c r="B421" s="20">
        <v>109.6</v>
      </c>
      <c r="C421" s="20">
        <v>48.04</v>
      </c>
      <c r="D421" s="20">
        <v>72.47</v>
      </c>
      <c r="E421" s="20">
        <v>91.29</v>
      </c>
      <c r="F421" s="20">
        <v>118.52</v>
      </c>
      <c r="G421" s="20">
        <v>217.49</v>
      </c>
      <c r="H421" s="20"/>
      <c r="I421" s="20"/>
      <c r="J421" s="20"/>
    </row>
    <row r="422" spans="1:10">
      <c r="A422" s="13" t="s">
        <v>184</v>
      </c>
      <c r="B422" s="14">
        <v>2.89</v>
      </c>
      <c r="C422" s="14">
        <v>3.55</v>
      </c>
      <c r="D422" s="14">
        <v>3.04</v>
      </c>
      <c r="E422" s="14">
        <v>3.89</v>
      </c>
      <c r="F422" s="14">
        <v>4.78</v>
      </c>
      <c r="G422" s="14">
        <v>5.92</v>
      </c>
      <c r="H422" s="14"/>
      <c r="I422" s="14"/>
      <c r="J422" s="14"/>
    </row>
    <row r="423" spans="1:10">
      <c r="A423" s="13" t="s">
        <v>185</v>
      </c>
      <c r="B423" s="14">
        <v>2.64</v>
      </c>
      <c r="C423" s="14">
        <v>7.39</v>
      </c>
      <c r="D423" s="14">
        <v>4.2</v>
      </c>
      <c r="E423" s="14">
        <v>4.26</v>
      </c>
      <c r="F423" s="14">
        <v>4.04</v>
      </c>
      <c r="G423" s="14">
        <v>2.72</v>
      </c>
      <c r="H423" s="14"/>
      <c r="I423" s="14"/>
      <c r="J423" s="14"/>
    </row>
    <row r="424" spans="1:10">
      <c r="A424" s="11" t="s">
        <v>307</v>
      </c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>
      <c r="A425" s="13" t="s">
        <v>183</v>
      </c>
      <c r="B425" s="20">
        <v>1068.02</v>
      </c>
      <c r="C425" s="20">
        <v>572.94000000000005</v>
      </c>
      <c r="D425" s="20">
        <v>369.22</v>
      </c>
      <c r="E425" s="20">
        <v>548.1</v>
      </c>
      <c r="F425" s="20">
        <v>881.25</v>
      </c>
      <c r="G425" s="20">
        <v>2965.81</v>
      </c>
      <c r="H425" s="20"/>
      <c r="I425" s="20"/>
      <c r="J425" s="20"/>
    </row>
    <row r="426" spans="1:10">
      <c r="A426" s="13" t="s">
        <v>184</v>
      </c>
      <c r="B426" s="14">
        <v>42.02</v>
      </c>
      <c r="C426" s="14">
        <v>102.66</v>
      </c>
      <c r="D426" s="14">
        <v>44.86</v>
      </c>
      <c r="E426" s="14">
        <v>78.45</v>
      </c>
      <c r="F426" s="14">
        <v>61.62</v>
      </c>
      <c r="G426" s="14">
        <v>156.75</v>
      </c>
      <c r="H426" s="14"/>
      <c r="I426" s="14"/>
      <c r="J426" s="14"/>
    </row>
    <row r="427" spans="1:10">
      <c r="A427" s="13" t="s">
        <v>185</v>
      </c>
      <c r="B427" s="14">
        <v>3.93</v>
      </c>
      <c r="C427" s="14">
        <v>17.920000000000002</v>
      </c>
      <c r="D427" s="14">
        <v>12.15</v>
      </c>
      <c r="E427" s="14">
        <v>14.31</v>
      </c>
      <c r="F427" s="14">
        <v>6.99</v>
      </c>
      <c r="G427" s="14">
        <v>5.29</v>
      </c>
      <c r="H427" s="14"/>
      <c r="I427" s="14"/>
      <c r="J427" s="14"/>
    </row>
    <row r="428" spans="1:10">
      <c r="A428" s="11" t="s">
        <v>308</v>
      </c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>
      <c r="A429" s="13" t="s">
        <v>183</v>
      </c>
      <c r="B429" s="20">
        <v>379.69</v>
      </c>
      <c r="C429" s="20">
        <v>303.44</v>
      </c>
      <c r="D429" s="20">
        <v>412.99</v>
      </c>
      <c r="E429" s="20">
        <v>400.37</v>
      </c>
      <c r="F429" s="20">
        <v>439.42</v>
      </c>
      <c r="G429" s="20">
        <v>342.32</v>
      </c>
      <c r="H429" s="20"/>
      <c r="I429" s="20"/>
      <c r="J429" s="20"/>
    </row>
    <row r="430" spans="1:10">
      <c r="A430" s="13" t="s">
        <v>184</v>
      </c>
      <c r="B430" s="14">
        <v>10.58</v>
      </c>
      <c r="C430" s="14">
        <v>15.82</v>
      </c>
      <c r="D430" s="14">
        <v>21.11</v>
      </c>
      <c r="E430" s="14">
        <v>18.149999999999999</v>
      </c>
      <c r="F430" s="14">
        <v>21.2</v>
      </c>
      <c r="G430" s="14">
        <v>22.74</v>
      </c>
      <c r="H430" s="14"/>
      <c r="I430" s="14"/>
      <c r="J430" s="14"/>
    </row>
    <row r="431" spans="1:10">
      <c r="A431" s="13" t="s">
        <v>185</v>
      </c>
      <c r="B431" s="14">
        <v>2.79</v>
      </c>
      <c r="C431" s="14">
        <v>5.21</v>
      </c>
      <c r="D431" s="14">
        <v>5.1100000000000003</v>
      </c>
      <c r="E431" s="14">
        <v>4.53</v>
      </c>
      <c r="F431" s="14">
        <v>4.83</v>
      </c>
      <c r="G431" s="14">
        <v>6.64</v>
      </c>
      <c r="H431" s="14"/>
      <c r="I431" s="14"/>
      <c r="J431" s="14"/>
    </row>
    <row r="432" spans="1:10">
      <c r="A432" s="11" t="s">
        <v>309</v>
      </c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>
      <c r="A433" s="13" t="s">
        <v>183</v>
      </c>
      <c r="B433" s="20">
        <v>816.36</v>
      </c>
      <c r="C433" s="20">
        <v>323.33999999999997</v>
      </c>
      <c r="D433" s="20">
        <v>522.33000000000004</v>
      </c>
      <c r="E433" s="20">
        <v>755.99</v>
      </c>
      <c r="F433" s="20">
        <v>921.3</v>
      </c>
      <c r="G433" s="20">
        <v>1557.59</v>
      </c>
      <c r="H433" s="20"/>
      <c r="I433" s="20"/>
      <c r="J433" s="20"/>
    </row>
    <row r="434" spans="1:10">
      <c r="A434" s="13" t="s">
        <v>184</v>
      </c>
      <c r="B434" s="14">
        <v>33.03</v>
      </c>
      <c r="C434" s="14">
        <v>34.04</v>
      </c>
      <c r="D434" s="14">
        <v>59.02</v>
      </c>
      <c r="E434" s="14">
        <v>51.34</v>
      </c>
      <c r="F434" s="14">
        <v>56.28</v>
      </c>
      <c r="G434" s="14">
        <v>138.88999999999999</v>
      </c>
      <c r="H434" s="14"/>
      <c r="I434" s="14"/>
      <c r="J434" s="14"/>
    </row>
    <row r="435" spans="1:10">
      <c r="A435" s="13" t="s">
        <v>185</v>
      </c>
      <c r="B435" s="14">
        <v>4.05</v>
      </c>
      <c r="C435" s="14">
        <v>10.53</v>
      </c>
      <c r="D435" s="14">
        <v>11.3</v>
      </c>
      <c r="E435" s="14">
        <v>6.79</v>
      </c>
      <c r="F435" s="14">
        <v>6.11</v>
      </c>
      <c r="G435" s="14">
        <v>8.92</v>
      </c>
      <c r="H435" s="14"/>
      <c r="I435" s="14"/>
      <c r="J435" s="14"/>
    </row>
    <row r="436" spans="1:10">
      <c r="A436" s="11" t="s">
        <v>310</v>
      </c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>
      <c r="A437" s="13" t="s">
        <v>183</v>
      </c>
      <c r="B437" s="20">
        <v>1723.08</v>
      </c>
      <c r="C437" s="20">
        <v>559.04999999999995</v>
      </c>
      <c r="D437" s="20">
        <v>868.48</v>
      </c>
      <c r="E437" s="20">
        <v>1434.68</v>
      </c>
      <c r="F437" s="20">
        <v>1948.57</v>
      </c>
      <c r="G437" s="20">
        <v>3801</v>
      </c>
      <c r="H437" s="20"/>
      <c r="I437" s="20"/>
      <c r="J437" s="20"/>
    </row>
    <row r="438" spans="1:10">
      <c r="A438" s="13" t="s">
        <v>184</v>
      </c>
      <c r="B438" s="14">
        <v>84.39</v>
      </c>
      <c r="C438" s="14">
        <v>48.03</v>
      </c>
      <c r="D438" s="14">
        <v>43.77</v>
      </c>
      <c r="E438" s="14">
        <v>111.33</v>
      </c>
      <c r="F438" s="14">
        <v>126.22</v>
      </c>
      <c r="G438" s="14">
        <v>268.55</v>
      </c>
      <c r="H438" s="14"/>
      <c r="I438" s="14"/>
      <c r="J438" s="14"/>
    </row>
    <row r="439" spans="1:10">
      <c r="A439" s="13" t="s">
        <v>185</v>
      </c>
      <c r="B439" s="14">
        <v>4.9000000000000004</v>
      </c>
      <c r="C439" s="14">
        <v>8.59</v>
      </c>
      <c r="D439" s="14">
        <v>5.04</v>
      </c>
      <c r="E439" s="14">
        <v>7.76</v>
      </c>
      <c r="F439" s="14">
        <v>6.48</v>
      </c>
      <c r="G439" s="14">
        <v>7.07</v>
      </c>
      <c r="H439" s="14"/>
      <c r="I439" s="14"/>
      <c r="J439" s="14"/>
    </row>
    <row r="440" spans="1:10">
      <c r="A440" s="11" t="s">
        <v>311</v>
      </c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>
      <c r="A441" s="13" t="s">
        <v>183</v>
      </c>
      <c r="B441" s="20">
        <v>5471.07</v>
      </c>
      <c r="C441" s="20">
        <v>533.63</v>
      </c>
      <c r="D441" s="20">
        <v>1694.02</v>
      </c>
      <c r="E441" s="20">
        <v>3511.8</v>
      </c>
      <c r="F441" s="20">
        <v>6663.7</v>
      </c>
      <c r="G441" s="20">
        <v>14937.33</v>
      </c>
      <c r="H441" s="20"/>
      <c r="I441" s="20"/>
      <c r="J441" s="20"/>
    </row>
    <row r="442" spans="1:10">
      <c r="A442" s="13" t="s">
        <v>184</v>
      </c>
      <c r="B442" s="14">
        <v>154.57</v>
      </c>
      <c r="C442" s="14">
        <v>34.979999999999997</v>
      </c>
      <c r="D442" s="14">
        <v>72.27</v>
      </c>
      <c r="E442" s="14">
        <v>127.86</v>
      </c>
      <c r="F442" s="14">
        <v>213.57</v>
      </c>
      <c r="G442" s="14">
        <v>351.82</v>
      </c>
      <c r="H442" s="14"/>
      <c r="I442" s="14"/>
      <c r="J442" s="14"/>
    </row>
    <row r="443" spans="1:10">
      <c r="A443" s="13" t="s">
        <v>185</v>
      </c>
      <c r="B443" s="14">
        <v>2.83</v>
      </c>
      <c r="C443" s="14">
        <v>6.55</v>
      </c>
      <c r="D443" s="14">
        <v>4.2699999999999996</v>
      </c>
      <c r="E443" s="14">
        <v>3.64</v>
      </c>
      <c r="F443" s="14">
        <v>3.21</v>
      </c>
      <c r="G443" s="14">
        <v>2.36</v>
      </c>
      <c r="H443" s="14"/>
      <c r="I443" s="14"/>
      <c r="J443" s="14"/>
    </row>
    <row r="444" spans="1:10">
      <c r="A444" s="16" t="s">
        <v>312</v>
      </c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>
      <c r="A445" s="13" t="s">
        <v>183</v>
      </c>
      <c r="B445" s="20">
        <v>309.02999999999997</v>
      </c>
      <c r="C445" s="20">
        <v>104.38</v>
      </c>
      <c r="D445" s="20">
        <v>140.13999999999999</v>
      </c>
      <c r="E445" s="20">
        <v>216.67</v>
      </c>
      <c r="F445" s="20">
        <v>355.26</v>
      </c>
      <c r="G445" s="20">
        <v>728.06</v>
      </c>
      <c r="H445" s="20"/>
      <c r="I445" s="20"/>
      <c r="J445" s="20"/>
    </row>
    <row r="446" spans="1:10">
      <c r="A446" s="13" t="s">
        <v>184</v>
      </c>
      <c r="B446" s="14">
        <v>12.83</v>
      </c>
      <c r="C446" s="14">
        <v>10.52</v>
      </c>
      <c r="D446" s="14">
        <v>11.35</v>
      </c>
      <c r="E446" s="14">
        <v>12.55</v>
      </c>
      <c r="F446" s="14">
        <v>24.26</v>
      </c>
      <c r="G446" s="14">
        <v>38.909999999999997</v>
      </c>
      <c r="H446" s="14"/>
      <c r="I446" s="14"/>
      <c r="J446" s="14"/>
    </row>
    <row r="447" spans="1:10">
      <c r="A447" s="13" t="s">
        <v>185</v>
      </c>
      <c r="B447" s="14">
        <v>4.1500000000000004</v>
      </c>
      <c r="C447" s="14">
        <v>10.08</v>
      </c>
      <c r="D447" s="14">
        <v>8.1</v>
      </c>
      <c r="E447" s="14">
        <v>5.79</v>
      </c>
      <c r="F447" s="14">
        <v>6.83</v>
      </c>
      <c r="G447" s="14">
        <v>5.34</v>
      </c>
      <c r="H447" s="14"/>
      <c r="I447" s="14"/>
      <c r="J447" s="14"/>
    </row>
    <row r="448" spans="1:10">
      <c r="A448" s="16" t="s">
        <v>313</v>
      </c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>
      <c r="A449" s="13" t="s">
        <v>183</v>
      </c>
      <c r="B449" s="20">
        <v>5162.04</v>
      </c>
      <c r="C449" s="20">
        <v>429.25</v>
      </c>
      <c r="D449" s="20">
        <v>1553.88</v>
      </c>
      <c r="E449" s="20">
        <v>3295.13</v>
      </c>
      <c r="F449" s="20">
        <v>6308.43</v>
      </c>
      <c r="G449" s="20">
        <v>14209.27</v>
      </c>
      <c r="H449" s="20"/>
      <c r="I449" s="20"/>
      <c r="J449" s="20"/>
    </row>
    <row r="450" spans="1:10">
      <c r="A450" s="13" t="s">
        <v>184</v>
      </c>
      <c r="B450" s="14">
        <v>152.44999999999999</v>
      </c>
      <c r="C450" s="14">
        <v>32.51</v>
      </c>
      <c r="D450" s="14">
        <v>72.849999999999994</v>
      </c>
      <c r="E450" s="14">
        <v>127.33</v>
      </c>
      <c r="F450" s="14">
        <v>211.87</v>
      </c>
      <c r="G450" s="14">
        <v>346.29</v>
      </c>
      <c r="H450" s="14"/>
      <c r="I450" s="14"/>
      <c r="J450" s="14"/>
    </row>
    <row r="451" spans="1:10">
      <c r="A451" s="13" t="s">
        <v>185</v>
      </c>
      <c r="B451" s="14">
        <v>2.95</v>
      </c>
      <c r="C451" s="14">
        <v>7.57</v>
      </c>
      <c r="D451" s="14">
        <v>4.6900000000000004</v>
      </c>
      <c r="E451" s="14">
        <v>3.86</v>
      </c>
      <c r="F451" s="14">
        <v>3.36</v>
      </c>
      <c r="G451" s="14">
        <v>2.44</v>
      </c>
      <c r="H451" s="14"/>
      <c r="I451" s="14"/>
      <c r="J451" s="14"/>
    </row>
    <row r="452" spans="1:10">
      <c r="A452" s="19" t="s">
        <v>314</v>
      </c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>
      <c r="A453" s="6" t="s">
        <v>315</v>
      </c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>
      <c r="A454" s="6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>
      <c r="A455" s="11" t="s">
        <v>316</v>
      </c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>
      <c r="A456" s="13" t="s">
        <v>183</v>
      </c>
      <c r="B456" s="20">
        <v>62856.67</v>
      </c>
      <c r="C456" s="20">
        <v>9846.2000000000007</v>
      </c>
      <c r="D456" s="20">
        <v>27227.03</v>
      </c>
      <c r="E456" s="20">
        <v>46011.58</v>
      </c>
      <c r="F456" s="20">
        <v>73417.13</v>
      </c>
      <c r="G456" s="20">
        <v>157630.65</v>
      </c>
      <c r="H456" s="20"/>
      <c r="I456" s="20"/>
      <c r="J456" s="20"/>
    </row>
    <row r="457" spans="1:10">
      <c r="A457" s="13" t="s">
        <v>184</v>
      </c>
      <c r="B457" s="14">
        <v>1989.6</v>
      </c>
      <c r="C457" s="14">
        <v>476.09</v>
      </c>
      <c r="D457" s="14">
        <v>647.36</v>
      </c>
      <c r="E457" s="14">
        <v>1590.9</v>
      </c>
      <c r="F457" s="14">
        <v>2638</v>
      </c>
      <c r="G457" s="14">
        <v>4915.3</v>
      </c>
      <c r="H457" s="14"/>
      <c r="I457" s="14"/>
      <c r="J457" s="14"/>
    </row>
    <row r="458" spans="1:10">
      <c r="A458" s="13" t="s">
        <v>185</v>
      </c>
      <c r="B458" s="14">
        <v>3.17</v>
      </c>
      <c r="C458" s="14">
        <v>4.84</v>
      </c>
      <c r="D458" s="14">
        <v>2.38</v>
      </c>
      <c r="E458" s="14">
        <v>3.46</v>
      </c>
      <c r="F458" s="14">
        <v>3.59</v>
      </c>
      <c r="G458" s="14">
        <v>3.12</v>
      </c>
      <c r="H458" s="14"/>
      <c r="I458" s="14"/>
      <c r="J458" s="14"/>
    </row>
    <row r="459" spans="1:10">
      <c r="A459" s="16" t="s">
        <v>317</v>
      </c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>
      <c r="A460" s="13" t="s">
        <v>183</v>
      </c>
      <c r="B460" s="20">
        <v>50339.24</v>
      </c>
      <c r="C460" s="20">
        <v>4206.54</v>
      </c>
      <c r="D460" s="20">
        <v>16287.47</v>
      </c>
      <c r="E460" s="20">
        <v>33963.89</v>
      </c>
      <c r="F460" s="20">
        <v>61519.1</v>
      </c>
      <c r="G460" s="20">
        <v>135582.97</v>
      </c>
      <c r="H460" s="20"/>
      <c r="I460" s="20"/>
      <c r="J460" s="20"/>
    </row>
    <row r="461" spans="1:10">
      <c r="A461" s="13" t="s">
        <v>184</v>
      </c>
      <c r="B461" s="14">
        <v>1872.5</v>
      </c>
      <c r="C461" s="14">
        <v>242.85</v>
      </c>
      <c r="D461" s="14">
        <v>626.20000000000005</v>
      </c>
      <c r="E461" s="14">
        <v>1535.4</v>
      </c>
      <c r="F461" s="14">
        <v>2528.8000000000002</v>
      </c>
      <c r="G461" s="14">
        <v>4741.2</v>
      </c>
      <c r="H461" s="14"/>
      <c r="I461" s="14"/>
      <c r="J461" s="14"/>
    </row>
    <row r="462" spans="1:10">
      <c r="A462" s="13" t="s">
        <v>185</v>
      </c>
      <c r="B462" s="14">
        <v>3.72</v>
      </c>
      <c r="C462" s="14">
        <v>5.77</v>
      </c>
      <c r="D462" s="14">
        <v>3.84</v>
      </c>
      <c r="E462" s="14">
        <v>4.5199999999999996</v>
      </c>
      <c r="F462" s="14">
        <v>4.1100000000000003</v>
      </c>
      <c r="G462" s="14">
        <v>3.5</v>
      </c>
      <c r="H462" s="14"/>
      <c r="I462" s="14"/>
      <c r="J462" s="14"/>
    </row>
    <row r="463" spans="1:10">
      <c r="A463" s="16" t="s">
        <v>318</v>
      </c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>
      <c r="A464" s="13" t="s">
        <v>183</v>
      </c>
      <c r="B464" s="20">
        <v>2673.47</v>
      </c>
      <c r="C464" s="20">
        <v>-1360.9</v>
      </c>
      <c r="D464" s="20">
        <v>560.62</v>
      </c>
      <c r="E464" s="20">
        <v>1482.58</v>
      </c>
      <c r="F464" s="20">
        <v>2834.5</v>
      </c>
      <c r="G464" s="20">
        <v>9839.82</v>
      </c>
      <c r="H464" s="20"/>
      <c r="I464" s="20"/>
      <c r="J464" s="20"/>
    </row>
    <row r="465" spans="1:10">
      <c r="A465" s="13" t="s">
        <v>184</v>
      </c>
      <c r="B465" s="14">
        <v>268.36</v>
      </c>
      <c r="C465" s="14">
        <v>517.29</v>
      </c>
      <c r="D465" s="14">
        <v>143.97999999999999</v>
      </c>
      <c r="E465" s="14">
        <v>227.04</v>
      </c>
      <c r="F465" s="14">
        <v>452.07</v>
      </c>
      <c r="G465" s="14">
        <v>765.07</v>
      </c>
      <c r="H465" s="14"/>
      <c r="I465" s="14"/>
      <c r="J465" s="14"/>
    </row>
    <row r="466" spans="1:10">
      <c r="A466" s="13" t="s">
        <v>185</v>
      </c>
      <c r="B466" s="14">
        <v>10.039999999999999</v>
      </c>
      <c r="C466" s="14">
        <v>-38.01</v>
      </c>
      <c r="D466" s="14">
        <v>25.68</v>
      </c>
      <c r="E466" s="14">
        <v>15.31</v>
      </c>
      <c r="F466" s="14">
        <v>15.95</v>
      </c>
      <c r="G466" s="14">
        <v>7.78</v>
      </c>
      <c r="H466" s="14"/>
      <c r="I466" s="14"/>
      <c r="J466" s="14"/>
    </row>
    <row r="467" spans="1:10">
      <c r="A467" s="13"/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1:10">
      <c r="A468" s="16" t="s">
        <v>319</v>
      </c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>
      <c r="A469" s="13" t="s">
        <v>183</v>
      </c>
      <c r="B469" s="20">
        <v>6836.52</v>
      </c>
      <c r="C469" s="20">
        <v>4879.9799999999996</v>
      </c>
      <c r="D469" s="20">
        <v>8272.8700000000008</v>
      </c>
      <c r="E469" s="20">
        <v>8226.08</v>
      </c>
      <c r="F469" s="20">
        <v>6632.77</v>
      </c>
      <c r="G469" s="20">
        <v>6171.64</v>
      </c>
      <c r="H469" s="20"/>
      <c r="I469" s="20"/>
      <c r="J469" s="20"/>
    </row>
    <row r="470" spans="1:10">
      <c r="A470" s="13" t="s">
        <v>184</v>
      </c>
      <c r="B470" s="14">
        <v>164.8</v>
      </c>
      <c r="C470" s="14">
        <v>160.91999999999999</v>
      </c>
      <c r="D470" s="14">
        <v>195.99</v>
      </c>
      <c r="E470" s="14">
        <v>348.53</v>
      </c>
      <c r="F470" s="14">
        <v>320.70999999999998</v>
      </c>
      <c r="G470" s="14">
        <v>489.55</v>
      </c>
      <c r="H470" s="14"/>
      <c r="I470" s="14"/>
      <c r="J470" s="14"/>
    </row>
    <row r="471" spans="1:10">
      <c r="A471" s="13" t="s">
        <v>185</v>
      </c>
      <c r="B471" s="14">
        <v>2.41</v>
      </c>
      <c r="C471" s="14">
        <v>3.3</v>
      </c>
      <c r="D471" s="14">
        <v>2.37</v>
      </c>
      <c r="E471" s="14">
        <v>4.24</v>
      </c>
      <c r="F471" s="14">
        <v>4.84</v>
      </c>
      <c r="G471" s="14">
        <v>7.93</v>
      </c>
      <c r="H471" s="14"/>
      <c r="I471" s="14"/>
      <c r="J471" s="14"/>
    </row>
    <row r="472" spans="1:10">
      <c r="A472" s="13"/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1:10">
      <c r="A473" s="16" t="s">
        <v>320</v>
      </c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>
      <c r="A474" s="13" t="s">
        <v>183</v>
      </c>
      <c r="B474" s="20">
        <v>1459.52</v>
      </c>
      <c r="C474" s="20">
        <v>216.13</v>
      </c>
      <c r="D474" s="20">
        <v>474</v>
      </c>
      <c r="E474" s="20">
        <v>893.14</v>
      </c>
      <c r="F474" s="20">
        <v>1029.3599999999999</v>
      </c>
      <c r="G474" s="20">
        <v>4679.91</v>
      </c>
      <c r="H474" s="20"/>
      <c r="I474" s="20"/>
      <c r="J474" s="20"/>
    </row>
    <row r="475" spans="1:10">
      <c r="A475" s="13" t="s">
        <v>184</v>
      </c>
      <c r="B475" s="14">
        <v>235.76</v>
      </c>
      <c r="C475" s="14">
        <v>72.010000000000005</v>
      </c>
      <c r="D475" s="14">
        <v>56.52</v>
      </c>
      <c r="E475" s="14">
        <v>99.05</v>
      </c>
      <c r="F475" s="14">
        <v>88.43</v>
      </c>
      <c r="G475" s="14">
        <v>1126.2</v>
      </c>
      <c r="H475" s="14"/>
      <c r="I475" s="14"/>
      <c r="J475" s="14"/>
    </row>
    <row r="476" spans="1:10">
      <c r="A476" s="13" t="s">
        <v>185</v>
      </c>
      <c r="B476" s="14">
        <v>16.149999999999999</v>
      </c>
      <c r="C476" s="14">
        <v>33.32</v>
      </c>
      <c r="D476" s="14">
        <v>11.92</v>
      </c>
      <c r="E476" s="14">
        <v>11.09</v>
      </c>
      <c r="F476" s="14">
        <v>8.59</v>
      </c>
      <c r="G476" s="14">
        <v>24.07</v>
      </c>
      <c r="H476" s="14"/>
      <c r="I476" s="14"/>
      <c r="J476" s="14"/>
    </row>
    <row r="477" spans="1:10">
      <c r="A477" s="13"/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1:10">
      <c r="A478" s="16" t="s">
        <v>321</v>
      </c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>
      <c r="A479" s="13" t="s">
        <v>183</v>
      </c>
      <c r="B479" s="20">
        <v>431.75</v>
      </c>
      <c r="C479" s="20">
        <v>254.27</v>
      </c>
      <c r="D479" s="20">
        <v>406.97</v>
      </c>
      <c r="E479" s="20">
        <v>582.03</v>
      </c>
      <c r="F479" s="20">
        <v>602.77</v>
      </c>
      <c r="G479" s="20">
        <v>312.57</v>
      </c>
      <c r="H479" s="20"/>
      <c r="I479" s="20"/>
      <c r="J479" s="20"/>
    </row>
    <row r="480" spans="1:10">
      <c r="A480" s="13" t="s">
        <v>184</v>
      </c>
      <c r="B480" s="14">
        <v>24.79</v>
      </c>
      <c r="C480" s="14">
        <v>26.31</v>
      </c>
      <c r="D480" s="14">
        <v>31.44</v>
      </c>
      <c r="E480" s="14">
        <v>57.71</v>
      </c>
      <c r="F480" s="14">
        <v>51.02</v>
      </c>
      <c r="G480" s="14">
        <v>33.29</v>
      </c>
      <c r="H480" s="14"/>
      <c r="I480" s="14"/>
      <c r="J480" s="14"/>
    </row>
    <row r="481" spans="1:10">
      <c r="A481" s="13" t="s">
        <v>185</v>
      </c>
      <c r="B481" s="14">
        <v>5.74</v>
      </c>
      <c r="C481" s="14">
        <v>10.35</v>
      </c>
      <c r="D481" s="14">
        <v>7.73</v>
      </c>
      <c r="E481" s="14">
        <v>9.92</v>
      </c>
      <c r="F481" s="14">
        <v>8.4600000000000009</v>
      </c>
      <c r="G481" s="14">
        <v>10.65</v>
      </c>
      <c r="H481" s="14"/>
      <c r="I481" s="14"/>
      <c r="J481" s="14"/>
    </row>
    <row r="482" spans="1:10">
      <c r="A482" s="13"/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1:10">
      <c r="A483" s="16" t="s">
        <v>322</v>
      </c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>
      <c r="A484" s="13" t="s">
        <v>183</v>
      </c>
      <c r="B484" s="20">
        <v>434.65</v>
      </c>
      <c r="C484" s="20">
        <v>930.28</v>
      </c>
      <c r="D484" s="20">
        <v>613.17999999999995</v>
      </c>
      <c r="E484" s="20">
        <v>321.81</v>
      </c>
      <c r="F484" s="20">
        <v>206.84</v>
      </c>
      <c r="G484" s="20">
        <v>102.02</v>
      </c>
      <c r="H484" s="20"/>
      <c r="I484" s="20"/>
      <c r="J484" s="20"/>
    </row>
    <row r="485" spans="1:10">
      <c r="A485" s="13" t="s">
        <v>184</v>
      </c>
      <c r="B485" s="14">
        <v>29.63</v>
      </c>
      <c r="C485" s="14">
        <v>75.81</v>
      </c>
      <c r="D485" s="14">
        <v>43.51</v>
      </c>
      <c r="E485" s="14">
        <v>41.03</v>
      </c>
      <c r="F485" s="14">
        <v>39.53</v>
      </c>
      <c r="G485" s="14">
        <v>25.2</v>
      </c>
      <c r="H485" s="14"/>
      <c r="I485" s="14"/>
      <c r="J485" s="14"/>
    </row>
    <row r="486" spans="1:10">
      <c r="A486" s="13" t="s">
        <v>185</v>
      </c>
      <c r="B486" s="14">
        <v>6.82</v>
      </c>
      <c r="C486" s="14">
        <v>8.15</v>
      </c>
      <c r="D486" s="14">
        <v>7.1</v>
      </c>
      <c r="E486" s="14">
        <v>12.75</v>
      </c>
      <c r="F486" s="14">
        <v>19.11</v>
      </c>
      <c r="G486" s="14">
        <v>24.7</v>
      </c>
      <c r="H486" s="14"/>
      <c r="I486" s="14"/>
      <c r="J486" s="14"/>
    </row>
    <row r="487" spans="1:10">
      <c r="A487" s="16" t="s">
        <v>323</v>
      </c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>
      <c r="A488" s="13" t="s">
        <v>183</v>
      </c>
      <c r="B488" s="20">
        <v>415.76</v>
      </c>
      <c r="C488" s="20">
        <v>405.83</v>
      </c>
      <c r="D488" s="20">
        <v>392.07</v>
      </c>
      <c r="E488" s="20">
        <v>378.77</v>
      </c>
      <c r="F488" s="20">
        <v>425.3</v>
      </c>
      <c r="G488" s="20">
        <v>476.79</v>
      </c>
      <c r="H488" s="20"/>
      <c r="I488" s="20"/>
      <c r="J488" s="20"/>
    </row>
    <row r="489" spans="1:10">
      <c r="A489" s="13" t="s">
        <v>184</v>
      </c>
      <c r="B489" s="14">
        <v>27.94</v>
      </c>
      <c r="C489" s="14">
        <v>47.84</v>
      </c>
      <c r="D489" s="14">
        <v>43.75</v>
      </c>
      <c r="E489" s="14">
        <v>55.79</v>
      </c>
      <c r="F489" s="14">
        <v>56.3</v>
      </c>
      <c r="G489" s="14">
        <v>60.55</v>
      </c>
      <c r="H489" s="14"/>
      <c r="I489" s="14"/>
      <c r="J489" s="14"/>
    </row>
    <row r="490" spans="1:10">
      <c r="A490" s="13" t="s">
        <v>185</v>
      </c>
      <c r="B490" s="14">
        <v>6.72</v>
      </c>
      <c r="C490" s="14">
        <v>11.79</v>
      </c>
      <c r="D490" s="14">
        <v>11.16</v>
      </c>
      <c r="E490" s="14">
        <v>14.73</v>
      </c>
      <c r="F490" s="14">
        <v>13.24</v>
      </c>
      <c r="G490" s="14">
        <v>12.7</v>
      </c>
      <c r="H490" s="14"/>
      <c r="I490" s="14"/>
      <c r="J490" s="14"/>
    </row>
    <row r="491" spans="1:10">
      <c r="A491" s="16" t="s">
        <v>324</v>
      </c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>
      <c r="A492" s="13" t="s">
        <v>183</v>
      </c>
      <c r="B492" s="20">
        <v>265.75</v>
      </c>
      <c r="C492" s="20">
        <v>314.06</v>
      </c>
      <c r="D492" s="20">
        <v>219.85</v>
      </c>
      <c r="E492" s="20">
        <v>163.28</v>
      </c>
      <c r="F492" s="20">
        <v>166.47</v>
      </c>
      <c r="G492" s="20">
        <v>464.93</v>
      </c>
      <c r="H492" s="20"/>
      <c r="I492" s="20"/>
      <c r="J492" s="20"/>
    </row>
    <row r="493" spans="1:10">
      <c r="A493" s="13" t="s">
        <v>184</v>
      </c>
      <c r="B493" s="14">
        <v>33.43</v>
      </c>
      <c r="C493" s="14">
        <v>30.79</v>
      </c>
      <c r="D493" s="14">
        <v>32.46</v>
      </c>
      <c r="E493" s="14">
        <v>24.37</v>
      </c>
      <c r="F493" s="14">
        <v>28.72</v>
      </c>
      <c r="G493" s="14">
        <v>150.13</v>
      </c>
      <c r="H493" s="14"/>
      <c r="I493" s="14"/>
      <c r="J493" s="14"/>
    </row>
    <row r="494" spans="1:10">
      <c r="A494" s="13" t="s">
        <v>185</v>
      </c>
      <c r="B494" s="14">
        <v>12.58</v>
      </c>
      <c r="C494" s="14">
        <v>9.8000000000000007</v>
      </c>
      <c r="D494" s="14">
        <v>14.77</v>
      </c>
      <c r="E494" s="14">
        <v>14.93</v>
      </c>
      <c r="F494" s="14">
        <v>17.25</v>
      </c>
      <c r="G494" s="14">
        <v>32.29</v>
      </c>
      <c r="H494" s="14"/>
      <c r="I494" s="14"/>
      <c r="J494" s="14"/>
    </row>
    <row r="495" spans="1:10">
      <c r="A495" s="11" t="s">
        <v>325</v>
      </c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>
      <c r="A496" s="13" t="s">
        <v>183</v>
      </c>
      <c r="B496" s="20">
        <v>2103.7800000000002</v>
      </c>
      <c r="C496" s="20">
        <v>-109.38</v>
      </c>
      <c r="D496" s="20">
        <v>-48.17</v>
      </c>
      <c r="E496" s="20">
        <v>812.35</v>
      </c>
      <c r="F496" s="20">
        <v>2176.3000000000002</v>
      </c>
      <c r="G496" s="20">
        <v>7679.17</v>
      </c>
      <c r="H496" s="20"/>
      <c r="I496" s="20"/>
      <c r="J496" s="20"/>
    </row>
    <row r="497" spans="1:10">
      <c r="A497" s="13" t="s">
        <v>184</v>
      </c>
      <c r="B497" s="14">
        <v>137.94</v>
      </c>
      <c r="C497" s="14">
        <v>44.44</v>
      </c>
      <c r="D497" s="14">
        <v>64.150000000000006</v>
      </c>
      <c r="E497" s="14">
        <v>95.28</v>
      </c>
      <c r="F497" s="14">
        <v>159.5</v>
      </c>
      <c r="G497" s="14">
        <v>443.65</v>
      </c>
      <c r="H497" s="14"/>
      <c r="I497" s="14"/>
      <c r="J497" s="14"/>
    </row>
    <row r="498" spans="1:10">
      <c r="A498" s="13" t="s">
        <v>185</v>
      </c>
      <c r="B498" s="14">
        <v>6.56</v>
      </c>
      <c r="C498" s="14">
        <v>-40.630000000000003</v>
      </c>
      <c r="D498" s="14">
        <v>-133.19999999999999</v>
      </c>
      <c r="E498" s="14">
        <v>11.73</v>
      </c>
      <c r="F498" s="14">
        <v>7.33</v>
      </c>
      <c r="G498" s="14">
        <v>5.78</v>
      </c>
      <c r="H498" s="14"/>
      <c r="I498" s="14"/>
      <c r="J498" s="14"/>
    </row>
    <row r="499" spans="1:10">
      <c r="A499" s="16" t="s">
        <v>326</v>
      </c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>
      <c r="A500" s="13" t="s">
        <v>183</v>
      </c>
      <c r="B500" s="20">
        <v>1404.46</v>
      </c>
      <c r="C500" s="20">
        <v>-163.87</v>
      </c>
      <c r="D500" s="20">
        <v>-224.02</v>
      </c>
      <c r="E500" s="20">
        <v>397.29</v>
      </c>
      <c r="F500" s="20">
        <v>1406.59</v>
      </c>
      <c r="G500" s="20">
        <v>5599.83</v>
      </c>
      <c r="H500" s="20"/>
      <c r="I500" s="20"/>
      <c r="J500" s="20"/>
    </row>
    <row r="501" spans="1:10">
      <c r="A501" s="13" t="s">
        <v>184</v>
      </c>
      <c r="B501" s="14">
        <v>95.2</v>
      </c>
      <c r="C501" s="14">
        <v>41.75</v>
      </c>
      <c r="D501" s="14">
        <v>49.07</v>
      </c>
      <c r="E501" s="14">
        <v>66.17</v>
      </c>
      <c r="F501" s="14">
        <v>124.19</v>
      </c>
      <c r="G501" s="14">
        <v>321.16000000000003</v>
      </c>
      <c r="H501" s="14"/>
      <c r="I501" s="14"/>
      <c r="J501" s="14"/>
    </row>
    <row r="502" spans="1:10">
      <c r="A502" s="13" t="s">
        <v>185</v>
      </c>
      <c r="B502" s="14">
        <v>6.78</v>
      </c>
      <c r="C502" s="14">
        <v>-25.48</v>
      </c>
      <c r="D502" s="14">
        <v>-21.9</v>
      </c>
      <c r="E502" s="14">
        <v>16.66</v>
      </c>
      <c r="F502" s="14">
        <v>8.83</v>
      </c>
      <c r="G502" s="14">
        <v>5.74</v>
      </c>
      <c r="H502" s="14"/>
      <c r="I502" s="14"/>
      <c r="J502" s="14"/>
    </row>
    <row r="503" spans="1:10">
      <c r="A503" s="16" t="s">
        <v>382</v>
      </c>
      <c r="B503" s="12"/>
      <c r="C503" s="12"/>
      <c r="D503" s="12"/>
      <c r="E503" s="12"/>
      <c r="F503" s="12"/>
      <c r="G503" s="12"/>
      <c r="H503" s="14"/>
      <c r="I503" s="14"/>
      <c r="J503" s="14"/>
    </row>
    <row r="504" spans="1:10">
      <c r="A504" s="13" t="s">
        <v>183</v>
      </c>
      <c r="B504" s="20">
        <v>-1.3</v>
      </c>
      <c r="C504" s="20">
        <v>-0.52</v>
      </c>
      <c r="D504" s="20">
        <v>-1.56</v>
      </c>
      <c r="E504" s="20">
        <v>-1.1299999999999999</v>
      </c>
      <c r="F504" s="20">
        <v>-0.41</v>
      </c>
      <c r="G504" s="20">
        <v>-2.86</v>
      </c>
      <c r="H504" s="14"/>
      <c r="I504" s="14"/>
      <c r="J504" s="14"/>
    </row>
    <row r="505" spans="1:10">
      <c r="A505" s="13" t="s">
        <v>184</v>
      </c>
      <c r="B505" s="14">
        <v>0.46</v>
      </c>
      <c r="C505" s="14">
        <v>0.38</v>
      </c>
      <c r="D505" s="14">
        <v>0.79</v>
      </c>
      <c r="E505" s="14">
        <v>0.71</v>
      </c>
      <c r="F505" s="14">
        <v>0.38</v>
      </c>
      <c r="G505" s="14">
        <v>2</v>
      </c>
      <c r="H505" s="14"/>
      <c r="I505" s="14"/>
      <c r="J505" s="14"/>
    </row>
    <row r="506" spans="1:10">
      <c r="A506" s="13" t="s">
        <v>185</v>
      </c>
      <c r="B506" s="14">
        <v>-35.76</v>
      </c>
      <c r="C506" s="14">
        <v>-72.47</v>
      </c>
      <c r="D506" s="14">
        <v>-50.9</v>
      </c>
      <c r="E506" s="14">
        <v>-62.84</v>
      </c>
      <c r="F506" s="14">
        <v>-93.01</v>
      </c>
      <c r="G506" s="14">
        <v>-70.02</v>
      </c>
      <c r="H506" s="14"/>
      <c r="I506" s="14"/>
      <c r="J506" s="14"/>
    </row>
    <row r="507" spans="1:10">
      <c r="A507" s="16" t="s">
        <v>327</v>
      </c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>
      <c r="A508" s="13" t="s">
        <v>183</v>
      </c>
      <c r="B508" s="20">
        <v>524.05999999999995</v>
      </c>
      <c r="C508" s="20">
        <v>8.9</v>
      </c>
      <c r="D508" s="20">
        <v>80.67</v>
      </c>
      <c r="E508" s="20">
        <v>269.48</v>
      </c>
      <c r="F508" s="20">
        <v>585.63</v>
      </c>
      <c r="G508" s="20">
        <v>1673.83</v>
      </c>
      <c r="H508" s="20"/>
      <c r="I508" s="20"/>
      <c r="J508" s="20"/>
    </row>
    <row r="509" spans="1:10">
      <c r="A509" s="13" t="s">
        <v>184</v>
      </c>
      <c r="B509" s="14">
        <v>40.14</v>
      </c>
      <c r="C509" s="14">
        <v>5.57</v>
      </c>
      <c r="D509" s="14">
        <v>14.44</v>
      </c>
      <c r="E509" s="14">
        <v>28.35</v>
      </c>
      <c r="F509" s="14">
        <v>47.01</v>
      </c>
      <c r="G509" s="14">
        <v>123.64</v>
      </c>
      <c r="H509" s="14"/>
      <c r="I509" s="14"/>
      <c r="J509" s="14"/>
    </row>
    <row r="510" spans="1:10">
      <c r="A510" s="13" t="s">
        <v>185</v>
      </c>
      <c r="B510" s="14">
        <v>7.66</v>
      </c>
      <c r="C510" s="14">
        <v>62.61</v>
      </c>
      <c r="D510" s="14">
        <v>17.91</v>
      </c>
      <c r="E510" s="14">
        <v>10.52</v>
      </c>
      <c r="F510" s="14">
        <v>8.0299999999999994</v>
      </c>
      <c r="G510" s="14">
        <v>7.39</v>
      </c>
      <c r="H510" s="14"/>
      <c r="I510" s="14"/>
      <c r="J510" s="14"/>
    </row>
    <row r="511" spans="1:10">
      <c r="A511" s="16" t="s">
        <v>328</v>
      </c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>
      <c r="A512" s="13" t="s">
        <v>183</v>
      </c>
      <c r="B512" s="20">
        <v>176.56</v>
      </c>
      <c r="C512" s="20">
        <v>46.11</v>
      </c>
      <c r="D512" s="20">
        <v>96.73</v>
      </c>
      <c r="E512" s="20">
        <v>146.71</v>
      </c>
      <c r="F512" s="20">
        <v>184.49</v>
      </c>
      <c r="G512" s="20">
        <v>408.36</v>
      </c>
      <c r="H512" s="20"/>
      <c r="I512" s="20"/>
      <c r="J512" s="20"/>
    </row>
    <row r="513" spans="1:10">
      <c r="A513" s="13" t="s">
        <v>184</v>
      </c>
      <c r="B513" s="14">
        <v>16.8</v>
      </c>
      <c r="C513" s="14">
        <v>7.83</v>
      </c>
      <c r="D513" s="14">
        <v>14.13</v>
      </c>
      <c r="E513" s="14">
        <v>19.09</v>
      </c>
      <c r="F513" s="14">
        <v>22.58</v>
      </c>
      <c r="G513" s="14">
        <v>43.33</v>
      </c>
      <c r="H513" s="14"/>
      <c r="I513" s="14"/>
      <c r="J513" s="14"/>
    </row>
    <row r="514" spans="1:10">
      <c r="A514" s="13" t="s">
        <v>185</v>
      </c>
      <c r="B514" s="14">
        <v>9.52</v>
      </c>
      <c r="C514" s="14">
        <v>16.989999999999998</v>
      </c>
      <c r="D514" s="14">
        <v>14.61</v>
      </c>
      <c r="E514" s="14">
        <v>13.01</v>
      </c>
      <c r="F514" s="14">
        <v>12.24</v>
      </c>
      <c r="G514" s="14">
        <v>10.61</v>
      </c>
      <c r="H514" s="14"/>
      <c r="I514" s="14"/>
      <c r="J514" s="14"/>
    </row>
    <row r="515" spans="1:10">
      <c r="A515" s="11" t="s">
        <v>329</v>
      </c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>
      <c r="A516" s="13" t="s">
        <v>183</v>
      </c>
      <c r="B516" s="20">
        <v>60752.89</v>
      </c>
      <c r="C516" s="20">
        <v>9955.58</v>
      </c>
      <c r="D516" s="20">
        <v>27275.200000000001</v>
      </c>
      <c r="E516" s="20">
        <v>45199.22</v>
      </c>
      <c r="F516" s="20">
        <v>71240.820000000007</v>
      </c>
      <c r="G516" s="20">
        <v>149951.49</v>
      </c>
      <c r="H516" s="20"/>
      <c r="I516" s="20"/>
      <c r="J516" s="20"/>
    </row>
    <row r="517" spans="1:10">
      <c r="A517" s="13" t="s">
        <v>184</v>
      </c>
      <c r="B517" s="14">
        <v>1972.9</v>
      </c>
      <c r="C517" s="14">
        <v>470.65</v>
      </c>
      <c r="D517" s="14">
        <v>648.82000000000005</v>
      </c>
      <c r="E517" s="14">
        <v>1592.7</v>
      </c>
      <c r="F517" s="14">
        <v>2643</v>
      </c>
      <c r="G517" s="14">
        <v>4897.5</v>
      </c>
      <c r="H517" s="14"/>
      <c r="I517" s="14"/>
      <c r="J517" s="14"/>
    </row>
    <row r="518" spans="1:10">
      <c r="A518" s="13" t="s">
        <v>185</v>
      </c>
      <c r="B518" s="14">
        <v>3.25</v>
      </c>
      <c r="C518" s="14">
        <v>4.7300000000000004</v>
      </c>
      <c r="D518" s="14">
        <v>2.38</v>
      </c>
      <c r="E518" s="14">
        <v>3.52</v>
      </c>
      <c r="F518" s="14">
        <v>3.71</v>
      </c>
      <c r="G518" s="14">
        <v>3.27</v>
      </c>
      <c r="H518" s="14"/>
      <c r="I518" s="14"/>
      <c r="J518" s="14"/>
    </row>
    <row r="519" spans="1:10">
      <c r="A519" s="19" t="s">
        <v>314</v>
      </c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>
      <c r="A520" s="6" t="s">
        <v>330</v>
      </c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>
      <c r="A521" s="6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>
      <c r="A522" s="11" t="s">
        <v>331</v>
      </c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>
      <c r="A523" s="13" t="s">
        <v>183</v>
      </c>
      <c r="B523" s="20">
        <v>-5415.63</v>
      </c>
      <c r="C523" s="20">
        <v>-1968.65</v>
      </c>
      <c r="D523" s="20">
        <v>-1760.84</v>
      </c>
      <c r="E523" s="20">
        <v>-5896.41</v>
      </c>
      <c r="F523" s="20">
        <v>-5129.8999999999996</v>
      </c>
      <c r="G523" s="20">
        <v>-12305.63</v>
      </c>
      <c r="H523" s="20"/>
      <c r="I523" s="20"/>
      <c r="J523" s="20"/>
    </row>
    <row r="524" spans="1:10">
      <c r="A524" s="13" t="s">
        <v>184</v>
      </c>
      <c r="B524" s="14">
        <v>1167.0999999999999</v>
      </c>
      <c r="C524" s="14">
        <v>1353.8</v>
      </c>
      <c r="D524" s="14">
        <v>1128</v>
      </c>
      <c r="E524" s="14">
        <v>2105.1999999999998</v>
      </c>
      <c r="F524" s="14">
        <v>2436.3000000000002</v>
      </c>
      <c r="G524" s="14">
        <v>4018.5</v>
      </c>
      <c r="H524" s="14"/>
      <c r="I524" s="14"/>
      <c r="J524" s="14"/>
    </row>
    <row r="525" spans="1:10">
      <c r="A525" s="13" t="s">
        <v>185</v>
      </c>
      <c r="B525" s="14">
        <v>-21.55</v>
      </c>
      <c r="C525" s="14">
        <v>-68.77</v>
      </c>
      <c r="D525" s="14">
        <v>-64.06</v>
      </c>
      <c r="E525" s="14">
        <v>-35.700000000000003</v>
      </c>
      <c r="F525" s="14">
        <v>-47.49</v>
      </c>
      <c r="G525" s="14">
        <v>-32.659999999999997</v>
      </c>
      <c r="H525" s="14"/>
      <c r="I525" s="14"/>
      <c r="J525" s="14"/>
    </row>
    <row r="526" spans="1:10">
      <c r="A526" s="16" t="s">
        <v>332</v>
      </c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>
      <c r="A527" s="13" t="s">
        <v>183</v>
      </c>
      <c r="B527" s="20">
        <v>6448.1</v>
      </c>
      <c r="C527" s="20">
        <v>-1023.12</v>
      </c>
      <c r="D527" s="20">
        <v>2210.58</v>
      </c>
      <c r="E527" s="20">
        <v>3281.52</v>
      </c>
      <c r="F527" s="20">
        <v>9533.43</v>
      </c>
      <c r="G527" s="20">
        <v>18222.55</v>
      </c>
      <c r="H527" s="20"/>
      <c r="I527" s="20"/>
      <c r="J527" s="20"/>
    </row>
    <row r="528" spans="1:10">
      <c r="A528" s="13" t="s">
        <v>184</v>
      </c>
      <c r="B528" s="14">
        <v>917.58</v>
      </c>
      <c r="C528" s="14">
        <v>1124.7</v>
      </c>
      <c r="D528" s="14">
        <v>684.15</v>
      </c>
      <c r="E528" s="14">
        <v>1592.2</v>
      </c>
      <c r="F528" s="14">
        <v>1759.2</v>
      </c>
      <c r="G528" s="14">
        <v>3795.2</v>
      </c>
      <c r="H528" s="14"/>
      <c r="I528" s="14"/>
      <c r="J528" s="14"/>
    </row>
    <row r="529" spans="1:10">
      <c r="A529" s="13" t="s">
        <v>185</v>
      </c>
      <c r="B529" s="14">
        <v>14.23</v>
      </c>
      <c r="C529" s="14">
        <v>-109.9</v>
      </c>
      <c r="D529" s="14">
        <v>30.95</v>
      </c>
      <c r="E529" s="14">
        <v>48.52</v>
      </c>
      <c r="F529" s="14">
        <v>18.45</v>
      </c>
      <c r="G529" s="14">
        <v>20.83</v>
      </c>
      <c r="H529" s="14"/>
      <c r="I529" s="14"/>
      <c r="J529" s="14"/>
    </row>
    <row r="530" spans="1:10">
      <c r="A530" s="16" t="s">
        <v>333</v>
      </c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>
      <c r="A531" s="13" t="s">
        <v>183</v>
      </c>
      <c r="B531" s="20">
        <v>11863.73</v>
      </c>
      <c r="C531" s="20">
        <v>945.54</v>
      </c>
      <c r="D531" s="20">
        <v>3971.41</v>
      </c>
      <c r="E531" s="20">
        <v>9177.93</v>
      </c>
      <c r="F531" s="20">
        <v>14663.33</v>
      </c>
      <c r="G531" s="20">
        <v>30528.18</v>
      </c>
      <c r="H531" s="20"/>
      <c r="I531" s="20"/>
      <c r="J531" s="20"/>
    </row>
    <row r="532" spans="1:10">
      <c r="A532" s="13" t="s">
        <v>184</v>
      </c>
      <c r="B532" s="14">
        <v>886.55</v>
      </c>
      <c r="C532" s="14">
        <v>950.33</v>
      </c>
      <c r="D532" s="14">
        <v>1074.7</v>
      </c>
      <c r="E532" s="14">
        <v>1390</v>
      </c>
      <c r="F532" s="14">
        <v>2073.8000000000002</v>
      </c>
      <c r="G532" s="14">
        <v>3679.1</v>
      </c>
      <c r="H532" s="14"/>
      <c r="I532" s="14"/>
      <c r="J532" s="14"/>
    </row>
    <row r="533" spans="1:10">
      <c r="A533" s="13" t="s">
        <v>185</v>
      </c>
      <c r="B533" s="14">
        <v>7.47</v>
      </c>
      <c r="C533" s="14">
        <v>100.51</v>
      </c>
      <c r="D533" s="14">
        <v>27.06</v>
      </c>
      <c r="E533" s="14">
        <v>15.14</v>
      </c>
      <c r="F533" s="14">
        <v>14.14</v>
      </c>
      <c r="G533" s="14">
        <v>12.05</v>
      </c>
      <c r="H533" s="14"/>
      <c r="I533" s="14"/>
      <c r="J533" s="14"/>
    </row>
    <row r="534" spans="1:10">
      <c r="A534" s="19" t="s">
        <v>314</v>
      </c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>
      <c r="A535" s="11" t="s">
        <v>334</v>
      </c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>
      <c r="A536" s="19" t="s">
        <v>314</v>
      </c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>
      <c r="A537" s="16" t="s">
        <v>335</v>
      </c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>
      <c r="A538" s="13" t="s">
        <v>183</v>
      </c>
      <c r="B538" s="20">
        <v>513.89</v>
      </c>
      <c r="C538" s="20">
        <v>265.58</v>
      </c>
      <c r="D538" s="20">
        <v>286.39999999999998</v>
      </c>
      <c r="E538" s="20">
        <v>517.89</v>
      </c>
      <c r="F538" s="20">
        <v>545.32000000000005</v>
      </c>
      <c r="G538" s="20">
        <v>953.26</v>
      </c>
      <c r="H538" s="20"/>
      <c r="I538" s="20"/>
      <c r="J538" s="20"/>
    </row>
    <row r="539" spans="1:10">
      <c r="A539" s="13" t="s">
        <v>184</v>
      </c>
      <c r="B539" s="14">
        <v>80.02</v>
      </c>
      <c r="C539" s="14">
        <v>70.2</v>
      </c>
      <c r="D539" s="14">
        <v>52.84</v>
      </c>
      <c r="E539" s="14">
        <v>83.51</v>
      </c>
      <c r="F539" s="14">
        <v>118.8</v>
      </c>
      <c r="G539" s="14">
        <v>361.77</v>
      </c>
      <c r="H539" s="14"/>
      <c r="I539" s="14"/>
      <c r="J539" s="14"/>
    </row>
    <row r="540" spans="1:10">
      <c r="A540" s="13" t="s">
        <v>185</v>
      </c>
      <c r="B540" s="14">
        <v>15.57</v>
      </c>
      <c r="C540" s="14">
        <v>26.43</v>
      </c>
      <c r="D540" s="14">
        <v>18.45</v>
      </c>
      <c r="E540" s="14">
        <v>16.13</v>
      </c>
      <c r="F540" s="14">
        <v>21.79</v>
      </c>
      <c r="G540" s="14">
        <v>37.950000000000003</v>
      </c>
      <c r="H540" s="14"/>
      <c r="I540" s="14"/>
      <c r="J540" s="14"/>
    </row>
    <row r="541" spans="1:10">
      <c r="A541" s="16" t="s">
        <v>336</v>
      </c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>
      <c r="A542" s="13" t="s">
        <v>183</v>
      </c>
      <c r="B542" s="20">
        <v>-2211.3200000000002</v>
      </c>
      <c r="C542" s="20">
        <v>-511.02</v>
      </c>
      <c r="D542" s="20">
        <v>-827.2</v>
      </c>
      <c r="E542" s="20">
        <v>-1629.12</v>
      </c>
      <c r="F542" s="20">
        <v>-2492.77</v>
      </c>
      <c r="G542" s="20">
        <v>-5590.81</v>
      </c>
      <c r="H542" s="20"/>
      <c r="I542" s="20"/>
      <c r="J542" s="20"/>
    </row>
    <row r="543" spans="1:10">
      <c r="A543" s="13" t="s">
        <v>184</v>
      </c>
      <c r="B543" s="14">
        <v>82.4</v>
      </c>
      <c r="C543" s="14">
        <v>53.26</v>
      </c>
      <c r="D543" s="14">
        <v>53.13</v>
      </c>
      <c r="E543" s="14">
        <v>157.16999999999999</v>
      </c>
      <c r="F543" s="14">
        <v>79.52</v>
      </c>
      <c r="G543" s="14">
        <v>247.4</v>
      </c>
      <c r="H543" s="14"/>
      <c r="I543" s="14"/>
      <c r="J543" s="14"/>
    </row>
    <row r="544" spans="1:10">
      <c r="A544" s="13" t="s">
        <v>185</v>
      </c>
      <c r="B544" s="14">
        <v>-3.73</v>
      </c>
      <c r="C544" s="14">
        <v>-10.42</v>
      </c>
      <c r="D544" s="14">
        <v>-6.42</v>
      </c>
      <c r="E544" s="14">
        <v>-9.65</v>
      </c>
      <c r="F544" s="14">
        <v>-3.19</v>
      </c>
      <c r="G544" s="14">
        <v>-4.43</v>
      </c>
      <c r="H544" s="14"/>
      <c r="I544" s="14"/>
      <c r="J544" s="14"/>
    </row>
    <row r="545" spans="1:10">
      <c r="A545" s="16" t="s">
        <v>337</v>
      </c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>
      <c r="A546" s="13" t="s">
        <v>183</v>
      </c>
      <c r="B546" s="20">
        <v>157629.62</v>
      </c>
      <c r="C546" s="20">
        <v>64007.33</v>
      </c>
      <c r="D546" s="20">
        <v>93249.34</v>
      </c>
      <c r="E546" s="20">
        <v>130425.85</v>
      </c>
      <c r="F546" s="20">
        <v>174756.82</v>
      </c>
      <c r="G546" s="20">
        <v>325433.64</v>
      </c>
      <c r="H546" s="20"/>
      <c r="I546" s="20"/>
      <c r="J546" s="20"/>
    </row>
    <row r="547" spans="1:10">
      <c r="A547" s="13" t="s">
        <v>184</v>
      </c>
      <c r="B547" s="14">
        <v>2810.9</v>
      </c>
      <c r="C547" s="14">
        <v>2809.9</v>
      </c>
      <c r="D547" s="14">
        <v>3235.6</v>
      </c>
      <c r="E547" s="14">
        <v>2926.5</v>
      </c>
      <c r="F547" s="14">
        <v>3640</v>
      </c>
      <c r="G547" s="14">
        <v>6097.6</v>
      </c>
      <c r="H547" s="14"/>
      <c r="I547" s="14"/>
      <c r="J547" s="14"/>
    </row>
    <row r="548" spans="1:10">
      <c r="A548" s="13" t="s">
        <v>185</v>
      </c>
      <c r="B548" s="14">
        <v>1.78</v>
      </c>
      <c r="C548" s="14">
        <v>4.3899999999999997</v>
      </c>
      <c r="D548" s="14">
        <v>3.47</v>
      </c>
      <c r="E548" s="14">
        <v>2.2400000000000002</v>
      </c>
      <c r="F548" s="14">
        <v>2.08</v>
      </c>
      <c r="G548" s="14">
        <v>1.87</v>
      </c>
      <c r="H548" s="14"/>
      <c r="I548" s="14"/>
      <c r="J548" s="14"/>
    </row>
    <row r="549" spans="1:10">
      <c r="A549" s="16" t="s">
        <v>338</v>
      </c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>
      <c r="A550" s="13" t="s">
        <v>183</v>
      </c>
      <c r="B550" s="20">
        <v>855.95</v>
      </c>
      <c r="C550" s="20">
        <v>373.78</v>
      </c>
      <c r="D550" s="20">
        <v>550.14</v>
      </c>
      <c r="E550" s="20">
        <v>749.77</v>
      </c>
      <c r="F550" s="20">
        <v>987.23</v>
      </c>
      <c r="G550" s="20">
        <v>1617.57</v>
      </c>
      <c r="H550" s="20"/>
      <c r="I550" s="20"/>
      <c r="J550" s="20"/>
    </row>
    <row r="551" spans="1:10">
      <c r="A551" s="13" t="s">
        <v>184</v>
      </c>
      <c r="B551" s="14">
        <v>11.21</v>
      </c>
      <c r="C551" s="14">
        <v>12.52</v>
      </c>
      <c r="D551" s="14">
        <v>10.24</v>
      </c>
      <c r="E551" s="14">
        <v>12.52</v>
      </c>
      <c r="F551" s="14">
        <v>14.79</v>
      </c>
      <c r="G551" s="14">
        <v>25.36</v>
      </c>
      <c r="H551" s="14"/>
      <c r="I551" s="14"/>
      <c r="J551" s="14"/>
    </row>
    <row r="552" spans="1:10">
      <c r="A552" s="13" t="s">
        <v>185</v>
      </c>
      <c r="B552" s="14">
        <v>1.31</v>
      </c>
      <c r="C552" s="14">
        <v>3.35</v>
      </c>
      <c r="D552" s="14">
        <v>1.86</v>
      </c>
      <c r="E552" s="14">
        <v>1.67</v>
      </c>
      <c r="F552" s="14">
        <v>1.5</v>
      </c>
      <c r="G552" s="14">
        <v>1.57</v>
      </c>
      <c r="H552" s="14"/>
      <c r="I552" s="14"/>
      <c r="J552" s="14"/>
    </row>
    <row r="553" spans="1:10">
      <c r="A553" s="11" t="s">
        <v>339</v>
      </c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>
      <c r="A554" s="13" t="s">
        <v>183</v>
      </c>
      <c r="B554" s="20">
        <v>1067.01</v>
      </c>
      <c r="C554" s="20">
        <v>448.23</v>
      </c>
      <c r="D554" s="20">
        <v>509.77</v>
      </c>
      <c r="E554" s="20">
        <v>687.65</v>
      </c>
      <c r="F554" s="20">
        <v>1083.98</v>
      </c>
      <c r="G554" s="20">
        <v>2603.4299999999998</v>
      </c>
      <c r="H554" s="20"/>
      <c r="I554" s="20"/>
      <c r="J554" s="20"/>
    </row>
    <row r="555" spans="1:10">
      <c r="A555" s="13" t="s">
        <v>184</v>
      </c>
      <c r="B555" s="14">
        <v>35.89</v>
      </c>
      <c r="C555" s="14">
        <v>61.45</v>
      </c>
      <c r="D555" s="14">
        <v>53.56</v>
      </c>
      <c r="E555" s="14">
        <v>53.28</v>
      </c>
      <c r="F555" s="14">
        <v>72.97</v>
      </c>
      <c r="G555" s="14">
        <v>137.82</v>
      </c>
      <c r="H555" s="14"/>
      <c r="I555" s="14"/>
      <c r="J555" s="14"/>
    </row>
    <row r="556" spans="1:10">
      <c r="A556" s="13" t="s">
        <v>185</v>
      </c>
      <c r="B556" s="14">
        <v>3.36</v>
      </c>
      <c r="C556" s="14">
        <v>13.71</v>
      </c>
      <c r="D556" s="14">
        <v>10.51</v>
      </c>
      <c r="E556" s="14">
        <v>7.75</v>
      </c>
      <c r="F556" s="14">
        <v>6.73</v>
      </c>
      <c r="G556" s="14">
        <v>5.29</v>
      </c>
      <c r="H556" s="14"/>
      <c r="I556" s="14"/>
      <c r="J556" s="14"/>
    </row>
    <row r="557" spans="1:10">
      <c r="A557" s="16" t="s">
        <v>340</v>
      </c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>
      <c r="A558" s="13" t="s">
        <v>183</v>
      </c>
      <c r="B558" s="20">
        <v>95.92</v>
      </c>
      <c r="C558" s="20">
        <v>32.14</v>
      </c>
      <c r="D558" s="20">
        <v>52.74</v>
      </c>
      <c r="E558" s="20">
        <v>67.540000000000006</v>
      </c>
      <c r="F558" s="20">
        <v>91.76</v>
      </c>
      <c r="G558" s="20">
        <v>235.23</v>
      </c>
      <c r="H558" s="20"/>
      <c r="I558" s="20"/>
      <c r="J558" s="20"/>
    </row>
    <row r="559" spans="1:10">
      <c r="A559" s="13" t="s">
        <v>184</v>
      </c>
      <c r="B559" s="14">
        <v>7.14</v>
      </c>
      <c r="C559" s="14">
        <v>13.63</v>
      </c>
      <c r="D559" s="14">
        <v>9.91</v>
      </c>
      <c r="E559" s="14">
        <v>10.52</v>
      </c>
      <c r="F559" s="14">
        <v>11.69</v>
      </c>
      <c r="G559" s="14">
        <v>23.91</v>
      </c>
      <c r="H559" s="14"/>
      <c r="I559" s="14"/>
      <c r="J559" s="14"/>
    </row>
    <row r="560" spans="1:10">
      <c r="A560" s="13" t="s">
        <v>185</v>
      </c>
      <c r="B560" s="14">
        <v>7.45</v>
      </c>
      <c r="C560" s="14">
        <v>42.41</v>
      </c>
      <c r="D560" s="14">
        <v>18.78</v>
      </c>
      <c r="E560" s="14">
        <v>15.57</v>
      </c>
      <c r="F560" s="14">
        <v>12.74</v>
      </c>
      <c r="G560" s="14">
        <v>10.16</v>
      </c>
      <c r="H560" s="14"/>
      <c r="I560" s="14"/>
      <c r="J560" s="14"/>
    </row>
    <row r="561" spans="1:10">
      <c r="A561" s="16" t="s">
        <v>341</v>
      </c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>
      <c r="A562" s="13" t="s">
        <v>183</v>
      </c>
      <c r="B562" s="20">
        <v>8.7799999999999994</v>
      </c>
      <c r="C562" s="20">
        <v>2.0699999999999998</v>
      </c>
      <c r="D562" s="20">
        <v>5.15</v>
      </c>
      <c r="E562" s="20">
        <v>8.35</v>
      </c>
      <c r="F562" s="20">
        <v>10.34</v>
      </c>
      <c r="G562" s="20">
        <v>17.98</v>
      </c>
      <c r="H562" s="20"/>
      <c r="I562" s="20"/>
      <c r="J562" s="20"/>
    </row>
    <row r="563" spans="1:10">
      <c r="A563" s="13" t="s">
        <v>184</v>
      </c>
      <c r="B563" s="14">
        <v>1.25</v>
      </c>
      <c r="C563" s="14">
        <v>0.91</v>
      </c>
      <c r="D563" s="14">
        <v>1.55</v>
      </c>
      <c r="E563" s="14">
        <v>2.31</v>
      </c>
      <c r="F563" s="14">
        <v>2.2400000000000002</v>
      </c>
      <c r="G563" s="14">
        <v>4.82</v>
      </c>
      <c r="H563" s="14"/>
      <c r="I563" s="14"/>
      <c r="J563" s="14"/>
    </row>
    <row r="564" spans="1:10">
      <c r="A564" s="13" t="s">
        <v>185</v>
      </c>
      <c r="B564" s="14">
        <v>14.24</v>
      </c>
      <c r="C564" s="14">
        <v>44.18</v>
      </c>
      <c r="D564" s="14">
        <v>30.01</v>
      </c>
      <c r="E564" s="14">
        <v>27.7</v>
      </c>
      <c r="F564" s="14">
        <v>21.67</v>
      </c>
      <c r="G564" s="14">
        <v>26.81</v>
      </c>
      <c r="H564" s="14"/>
      <c r="I564" s="14"/>
      <c r="J564" s="14"/>
    </row>
    <row r="565" spans="1:10">
      <c r="A565" s="16" t="s">
        <v>342</v>
      </c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>
      <c r="A566" s="13" t="s">
        <v>183</v>
      </c>
      <c r="B566" s="20">
        <v>202.28</v>
      </c>
      <c r="C566" s="20">
        <v>130.24</v>
      </c>
      <c r="D566" s="20">
        <v>101.77</v>
      </c>
      <c r="E566" s="20">
        <v>147.58000000000001</v>
      </c>
      <c r="F566" s="20">
        <v>179.37</v>
      </c>
      <c r="G566" s="20">
        <v>452.1</v>
      </c>
      <c r="H566" s="20"/>
      <c r="I566" s="20"/>
      <c r="J566" s="20"/>
    </row>
    <row r="567" spans="1:10">
      <c r="A567" s="13" t="s">
        <v>184</v>
      </c>
      <c r="B567" s="14">
        <v>11.23</v>
      </c>
      <c r="C567" s="14">
        <v>34.19</v>
      </c>
      <c r="D567" s="14">
        <v>11.32</v>
      </c>
      <c r="E567" s="14">
        <v>16.97</v>
      </c>
      <c r="F567" s="14">
        <v>17.37</v>
      </c>
      <c r="G567" s="14">
        <v>30.46</v>
      </c>
      <c r="H567" s="14"/>
      <c r="I567" s="14"/>
      <c r="J567" s="14"/>
    </row>
    <row r="568" spans="1:10">
      <c r="A568" s="13" t="s">
        <v>185</v>
      </c>
      <c r="B568" s="14">
        <v>5.55</v>
      </c>
      <c r="C568" s="14">
        <v>26.25</v>
      </c>
      <c r="D568" s="14">
        <v>11.12</v>
      </c>
      <c r="E568" s="14">
        <v>11.5</v>
      </c>
      <c r="F568" s="14">
        <v>9.68</v>
      </c>
      <c r="G568" s="14">
        <v>6.74</v>
      </c>
      <c r="H568" s="14"/>
      <c r="I568" s="14"/>
      <c r="J568" s="14"/>
    </row>
    <row r="569" spans="1:10">
      <c r="A569" s="18" t="s">
        <v>343</v>
      </c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>
      <c r="A570" s="13" t="s">
        <v>183</v>
      </c>
      <c r="B570" s="20">
        <v>30.8</v>
      </c>
      <c r="C570" s="20">
        <v>15.22</v>
      </c>
      <c r="D570" s="20">
        <v>21.85</v>
      </c>
      <c r="E570" s="20">
        <v>28.2</v>
      </c>
      <c r="F570" s="20">
        <v>31.23</v>
      </c>
      <c r="G570" s="20">
        <v>57.44</v>
      </c>
      <c r="H570" s="20"/>
      <c r="I570" s="20"/>
      <c r="J570" s="20"/>
    </row>
    <row r="571" spans="1:10">
      <c r="A571" s="13" t="s">
        <v>184</v>
      </c>
      <c r="B571" s="14">
        <v>2.99</v>
      </c>
      <c r="C571" s="14">
        <v>6.47</v>
      </c>
      <c r="D571" s="14">
        <v>6.72</v>
      </c>
      <c r="E571" s="14">
        <v>6.62</v>
      </c>
      <c r="F571" s="14">
        <v>4.51</v>
      </c>
      <c r="G571" s="14">
        <v>7.87</v>
      </c>
      <c r="H571" s="14"/>
      <c r="I571" s="14"/>
      <c r="J571" s="14"/>
    </row>
    <row r="572" spans="1:10">
      <c r="A572" s="13" t="s">
        <v>185</v>
      </c>
      <c r="B572" s="14">
        <v>9.6999999999999993</v>
      </c>
      <c r="C572" s="14">
        <v>42.49</v>
      </c>
      <c r="D572" s="14">
        <v>30.74</v>
      </c>
      <c r="E572" s="14">
        <v>23.46</v>
      </c>
      <c r="F572" s="14">
        <v>14.44</v>
      </c>
      <c r="G572" s="14">
        <v>13.71</v>
      </c>
      <c r="H572" s="14"/>
      <c r="I572" s="14"/>
      <c r="J572" s="14"/>
    </row>
    <row r="573" spans="1:10">
      <c r="A573" s="18" t="s">
        <v>267</v>
      </c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>
      <c r="A574" s="13" t="s">
        <v>183</v>
      </c>
      <c r="B574" s="20">
        <v>8.89</v>
      </c>
      <c r="C574" s="20">
        <v>4.4000000000000004</v>
      </c>
      <c r="D574" s="20">
        <v>3.5</v>
      </c>
      <c r="E574" s="20">
        <v>7.05</v>
      </c>
      <c r="F574" s="20">
        <v>12.26</v>
      </c>
      <c r="G574" s="20">
        <v>17.23</v>
      </c>
      <c r="H574" s="20"/>
      <c r="I574" s="20"/>
      <c r="J574" s="20"/>
    </row>
    <row r="575" spans="1:10">
      <c r="A575" s="13" t="s">
        <v>184</v>
      </c>
      <c r="B575" s="14">
        <v>1.08</v>
      </c>
      <c r="C575" s="14">
        <v>2.23</v>
      </c>
      <c r="D575" s="14">
        <v>1.03</v>
      </c>
      <c r="E575" s="14">
        <v>2.11</v>
      </c>
      <c r="F575" s="14">
        <v>2.17</v>
      </c>
      <c r="G575" s="14">
        <v>3.82</v>
      </c>
      <c r="H575" s="14"/>
      <c r="I575" s="14"/>
      <c r="J575" s="14"/>
    </row>
    <row r="576" spans="1:10">
      <c r="A576" s="13" t="s">
        <v>185</v>
      </c>
      <c r="B576" s="14">
        <v>12.16</v>
      </c>
      <c r="C576" s="14">
        <v>50.66</v>
      </c>
      <c r="D576" s="14">
        <v>29.33</v>
      </c>
      <c r="E576" s="14">
        <v>29.94</v>
      </c>
      <c r="F576" s="14">
        <v>17.7</v>
      </c>
      <c r="G576" s="14">
        <v>22.14</v>
      </c>
      <c r="H576" s="14"/>
      <c r="I576" s="14"/>
      <c r="J576" s="14"/>
    </row>
    <row r="577" spans="1:10">
      <c r="A577" s="18" t="s">
        <v>344</v>
      </c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>
      <c r="A578" s="13" t="s">
        <v>183</v>
      </c>
      <c r="B578" s="20">
        <v>15.42</v>
      </c>
      <c r="C578" s="20">
        <v>3.98</v>
      </c>
      <c r="D578" s="20">
        <v>7.77</v>
      </c>
      <c r="E578" s="20">
        <v>10</v>
      </c>
      <c r="F578" s="20">
        <v>24.15</v>
      </c>
      <c r="G578" s="20">
        <v>31.18</v>
      </c>
      <c r="H578" s="20"/>
      <c r="I578" s="20"/>
      <c r="J578" s="20"/>
    </row>
    <row r="579" spans="1:10">
      <c r="A579" s="13" t="s">
        <v>184</v>
      </c>
      <c r="B579" s="14">
        <v>1.34</v>
      </c>
      <c r="C579" s="14">
        <v>0.84</v>
      </c>
      <c r="D579" s="14">
        <v>1.69</v>
      </c>
      <c r="E579" s="14">
        <v>2.2200000000000002</v>
      </c>
      <c r="F579" s="14">
        <v>4.0199999999999996</v>
      </c>
      <c r="G579" s="14">
        <v>3.75</v>
      </c>
      <c r="H579" s="14"/>
      <c r="I579" s="14"/>
      <c r="J579" s="14"/>
    </row>
    <row r="580" spans="1:10">
      <c r="A580" s="13" t="s">
        <v>185</v>
      </c>
      <c r="B580" s="14">
        <v>8.7100000000000009</v>
      </c>
      <c r="C580" s="14">
        <v>21.18</v>
      </c>
      <c r="D580" s="14">
        <v>21.76</v>
      </c>
      <c r="E580" s="14">
        <v>22.19</v>
      </c>
      <c r="F580" s="14">
        <v>16.649999999999999</v>
      </c>
      <c r="G580" s="14">
        <v>12.02</v>
      </c>
      <c r="H580" s="14"/>
      <c r="I580" s="14"/>
      <c r="J580" s="14"/>
    </row>
    <row r="581" spans="1:10">
      <c r="A581" s="21" t="s">
        <v>345</v>
      </c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>
      <c r="A582" s="13" t="s">
        <v>183</v>
      </c>
      <c r="B582" s="20">
        <v>4.46</v>
      </c>
      <c r="C582" s="20">
        <v>0.97</v>
      </c>
      <c r="D582" s="20">
        <v>2.97</v>
      </c>
      <c r="E582" s="20">
        <v>2.4900000000000002</v>
      </c>
      <c r="F582" s="20">
        <v>4.79</v>
      </c>
      <c r="G582" s="20">
        <v>11.09</v>
      </c>
      <c r="H582" s="20"/>
      <c r="I582" s="20"/>
      <c r="J582" s="20"/>
    </row>
    <row r="583" spans="1:10">
      <c r="A583" s="13" t="s">
        <v>184</v>
      </c>
      <c r="B583" s="14">
        <v>0.56999999999999995</v>
      </c>
      <c r="C583" s="14">
        <v>0.59</v>
      </c>
      <c r="D583" s="14">
        <v>1.24</v>
      </c>
      <c r="E583" s="14">
        <v>1.06</v>
      </c>
      <c r="F583" s="14">
        <v>1.24</v>
      </c>
      <c r="G583" s="14">
        <v>2.0099999999999998</v>
      </c>
      <c r="H583" s="14"/>
      <c r="I583" s="14"/>
      <c r="J583" s="14"/>
    </row>
    <row r="584" spans="1:10">
      <c r="A584" s="13" t="s">
        <v>185</v>
      </c>
      <c r="B584" s="14">
        <v>12.87</v>
      </c>
      <c r="C584" s="14">
        <v>60.89</v>
      </c>
      <c r="D584" s="14">
        <v>41.73</v>
      </c>
      <c r="E584" s="14">
        <v>42.82</v>
      </c>
      <c r="F584" s="14">
        <v>25.87</v>
      </c>
      <c r="G584" s="14">
        <v>18.149999999999999</v>
      </c>
      <c r="H584" s="14"/>
      <c r="I584" s="14"/>
      <c r="J584" s="14"/>
    </row>
    <row r="585" spans="1:10">
      <c r="A585" s="21" t="s">
        <v>346</v>
      </c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>
      <c r="A586" s="13" t="s">
        <v>183</v>
      </c>
      <c r="B586" s="20">
        <v>10.96</v>
      </c>
      <c r="C586" s="20">
        <v>3.01</v>
      </c>
      <c r="D586" s="20">
        <v>4.8</v>
      </c>
      <c r="E586" s="20">
        <v>7.51</v>
      </c>
      <c r="F586" s="20">
        <v>19.36</v>
      </c>
      <c r="G586" s="20">
        <v>20.09</v>
      </c>
      <c r="H586" s="20"/>
      <c r="I586" s="20"/>
      <c r="J586" s="20"/>
    </row>
    <row r="587" spans="1:10">
      <c r="A587" s="13" t="s">
        <v>184</v>
      </c>
      <c r="B587" s="14">
        <v>1.25</v>
      </c>
      <c r="C587" s="14">
        <v>0.76</v>
      </c>
      <c r="D587" s="14">
        <v>1.5</v>
      </c>
      <c r="E587" s="14">
        <v>1.68</v>
      </c>
      <c r="F587" s="14">
        <v>4.04</v>
      </c>
      <c r="G587" s="14">
        <v>3.41</v>
      </c>
      <c r="H587" s="14"/>
      <c r="I587" s="14"/>
      <c r="J587" s="14"/>
    </row>
    <row r="588" spans="1:10">
      <c r="A588" s="13" t="s">
        <v>185</v>
      </c>
      <c r="B588" s="14">
        <v>11.44</v>
      </c>
      <c r="C588" s="14">
        <v>25.06</v>
      </c>
      <c r="D588" s="14">
        <v>31.33</v>
      </c>
      <c r="E588" s="14">
        <v>22.35</v>
      </c>
      <c r="F588" s="14">
        <v>20.89</v>
      </c>
      <c r="G588" s="14">
        <v>16.96</v>
      </c>
      <c r="H588" s="14"/>
      <c r="I588" s="14"/>
      <c r="J588" s="14"/>
    </row>
    <row r="589" spans="1:10">
      <c r="A589" s="18" t="s">
        <v>272</v>
      </c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>
      <c r="A590" s="13" t="s">
        <v>183</v>
      </c>
      <c r="B590" s="20">
        <v>41.44</v>
      </c>
      <c r="C590" s="20">
        <v>12.59</v>
      </c>
      <c r="D590" s="20">
        <v>15.54</v>
      </c>
      <c r="E590" s="20">
        <v>39.49</v>
      </c>
      <c r="F590" s="20">
        <v>46.23</v>
      </c>
      <c r="G590" s="20">
        <v>93.3</v>
      </c>
      <c r="H590" s="20"/>
      <c r="I590" s="20"/>
      <c r="J590" s="20"/>
    </row>
    <row r="591" spans="1:10">
      <c r="A591" s="13" t="s">
        <v>184</v>
      </c>
      <c r="B591" s="14">
        <v>3.7</v>
      </c>
      <c r="C591" s="14">
        <v>2.08</v>
      </c>
      <c r="D591" s="14">
        <v>3.97</v>
      </c>
      <c r="E591" s="14">
        <v>8.76</v>
      </c>
      <c r="F591" s="14">
        <v>5.16</v>
      </c>
      <c r="G591" s="14">
        <v>13.78</v>
      </c>
      <c r="H591" s="14"/>
      <c r="I591" s="14"/>
      <c r="J591" s="14"/>
    </row>
    <row r="592" spans="1:10">
      <c r="A592" s="13" t="s">
        <v>185</v>
      </c>
      <c r="B592" s="14">
        <v>8.93</v>
      </c>
      <c r="C592" s="14">
        <v>16.510000000000002</v>
      </c>
      <c r="D592" s="14">
        <v>25.56</v>
      </c>
      <c r="E592" s="14">
        <v>22.19</v>
      </c>
      <c r="F592" s="14">
        <v>11.17</v>
      </c>
      <c r="G592" s="14">
        <v>14.77</v>
      </c>
      <c r="H592" s="14"/>
      <c r="I592" s="14"/>
      <c r="J592" s="14"/>
    </row>
    <row r="593" spans="1:10">
      <c r="A593" s="18" t="s">
        <v>347</v>
      </c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>
      <c r="A594" s="13" t="s">
        <v>183</v>
      </c>
      <c r="B594" s="20">
        <v>105.73</v>
      </c>
      <c r="C594" s="20">
        <v>94.05</v>
      </c>
      <c r="D594" s="20">
        <v>53.11</v>
      </c>
      <c r="E594" s="20">
        <v>62.84</v>
      </c>
      <c r="F594" s="20">
        <v>65.5</v>
      </c>
      <c r="G594" s="20">
        <v>252.93</v>
      </c>
      <c r="H594" s="20"/>
      <c r="I594" s="20"/>
      <c r="J594" s="20"/>
    </row>
    <row r="595" spans="1:10">
      <c r="A595" s="13" t="s">
        <v>184</v>
      </c>
      <c r="B595" s="14">
        <v>9.91</v>
      </c>
      <c r="C595" s="14">
        <v>33.090000000000003</v>
      </c>
      <c r="D595" s="14">
        <v>8.26</v>
      </c>
      <c r="E595" s="14">
        <v>10.41</v>
      </c>
      <c r="F595" s="14">
        <v>14.74</v>
      </c>
      <c r="G595" s="14">
        <v>28.32</v>
      </c>
      <c r="H595" s="14"/>
      <c r="I595" s="14"/>
      <c r="J595" s="14"/>
    </row>
    <row r="596" spans="1:10">
      <c r="A596" s="13" t="s">
        <v>185</v>
      </c>
      <c r="B596" s="14">
        <v>9.3699999999999992</v>
      </c>
      <c r="C596" s="14">
        <v>35.19</v>
      </c>
      <c r="D596" s="14">
        <v>15.55</v>
      </c>
      <c r="E596" s="14">
        <v>16.57</v>
      </c>
      <c r="F596" s="14">
        <v>22.5</v>
      </c>
      <c r="G596" s="14">
        <v>11.2</v>
      </c>
      <c r="H596" s="14"/>
      <c r="I596" s="14"/>
      <c r="J596" s="14"/>
    </row>
    <row r="597" spans="1:10">
      <c r="A597" s="16" t="s">
        <v>348</v>
      </c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>
      <c r="A598" s="13" t="s">
        <v>183</v>
      </c>
      <c r="B598" s="20">
        <v>236.77</v>
      </c>
      <c r="C598" s="20">
        <v>130.58000000000001</v>
      </c>
      <c r="D598" s="20">
        <v>137.28</v>
      </c>
      <c r="E598" s="20">
        <v>199.19</v>
      </c>
      <c r="F598" s="20">
        <v>314.77</v>
      </c>
      <c r="G598" s="20">
        <v>401.86</v>
      </c>
      <c r="H598" s="20"/>
      <c r="I598" s="20"/>
      <c r="J598" s="20"/>
    </row>
    <row r="599" spans="1:10">
      <c r="A599" s="13" t="s">
        <v>184</v>
      </c>
      <c r="B599" s="14">
        <v>14.51</v>
      </c>
      <c r="C599" s="14">
        <v>31.96</v>
      </c>
      <c r="D599" s="14">
        <v>18.329999999999998</v>
      </c>
      <c r="E599" s="14">
        <v>17.73</v>
      </c>
      <c r="F599" s="14">
        <v>51.3</v>
      </c>
      <c r="G599" s="14">
        <v>48.26</v>
      </c>
      <c r="H599" s="14"/>
      <c r="I599" s="14"/>
      <c r="J599" s="14"/>
    </row>
    <row r="600" spans="1:10">
      <c r="A600" s="13" t="s">
        <v>185</v>
      </c>
      <c r="B600" s="14">
        <v>6.13</v>
      </c>
      <c r="C600" s="14">
        <v>24.48</v>
      </c>
      <c r="D600" s="14">
        <v>13.35</v>
      </c>
      <c r="E600" s="14">
        <v>8.9</v>
      </c>
      <c r="F600" s="14">
        <v>16.3</v>
      </c>
      <c r="G600" s="14">
        <v>12.01</v>
      </c>
      <c r="H600" s="14"/>
      <c r="I600" s="14"/>
      <c r="J600" s="14"/>
    </row>
    <row r="601" spans="1:10">
      <c r="A601" s="18" t="s">
        <v>349</v>
      </c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>
      <c r="A602" s="13" t="s">
        <v>183</v>
      </c>
      <c r="B602" s="20">
        <v>53</v>
      </c>
      <c r="C602" s="20">
        <v>21.4</v>
      </c>
      <c r="D602" s="20">
        <v>26.81</v>
      </c>
      <c r="E602" s="20">
        <v>43.72</v>
      </c>
      <c r="F602" s="20">
        <v>66.41</v>
      </c>
      <c r="G602" s="20">
        <v>106.62</v>
      </c>
      <c r="H602" s="20"/>
      <c r="I602" s="20"/>
      <c r="J602" s="20"/>
    </row>
    <row r="603" spans="1:10">
      <c r="A603" s="13" t="s">
        <v>184</v>
      </c>
      <c r="B603" s="14">
        <v>5.74</v>
      </c>
      <c r="C603" s="14">
        <v>4.17</v>
      </c>
      <c r="D603" s="14">
        <v>4.92</v>
      </c>
      <c r="E603" s="14">
        <v>5.95</v>
      </c>
      <c r="F603" s="14">
        <v>17.559999999999999</v>
      </c>
      <c r="G603" s="14">
        <v>18.39</v>
      </c>
      <c r="H603" s="14"/>
      <c r="I603" s="14"/>
      <c r="J603" s="14"/>
    </row>
    <row r="604" spans="1:10">
      <c r="A604" s="13" t="s">
        <v>185</v>
      </c>
      <c r="B604" s="14">
        <v>10.83</v>
      </c>
      <c r="C604" s="14">
        <v>19.47</v>
      </c>
      <c r="D604" s="14">
        <v>18.350000000000001</v>
      </c>
      <c r="E604" s="14">
        <v>13.61</v>
      </c>
      <c r="F604" s="14">
        <v>26.44</v>
      </c>
      <c r="G604" s="14">
        <v>17.25</v>
      </c>
      <c r="H604" s="14"/>
      <c r="I604" s="14"/>
      <c r="J604" s="14"/>
    </row>
    <row r="605" spans="1:10">
      <c r="A605" s="18" t="s">
        <v>350</v>
      </c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>
      <c r="A606" s="13" t="s">
        <v>183</v>
      </c>
      <c r="B606" s="20">
        <v>86.39</v>
      </c>
      <c r="C606" s="20">
        <v>61.49</v>
      </c>
      <c r="D606" s="20">
        <v>41.23</v>
      </c>
      <c r="E606" s="20">
        <v>68.36</v>
      </c>
      <c r="F606" s="20">
        <v>122.54</v>
      </c>
      <c r="G606" s="20">
        <v>138.29</v>
      </c>
      <c r="H606" s="20"/>
      <c r="I606" s="20"/>
      <c r="J606" s="20"/>
    </row>
    <row r="607" spans="1:10">
      <c r="A607" s="13" t="s">
        <v>184</v>
      </c>
      <c r="B607" s="14">
        <v>11.26</v>
      </c>
      <c r="C607" s="14">
        <v>27.62</v>
      </c>
      <c r="D607" s="14">
        <v>7.22</v>
      </c>
      <c r="E607" s="14">
        <v>10.53</v>
      </c>
      <c r="F607" s="14">
        <v>42.18</v>
      </c>
      <c r="G607" s="14">
        <v>23.37</v>
      </c>
      <c r="H607" s="14"/>
      <c r="I607" s="14"/>
      <c r="J607" s="14"/>
    </row>
    <row r="608" spans="1:10">
      <c r="A608" s="13" t="s">
        <v>185</v>
      </c>
      <c r="B608" s="14">
        <v>13.03</v>
      </c>
      <c r="C608" s="14">
        <v>44.91</v>
      </c>
      <c r="D608" s="14">
        <v>17.52</v>
      </c>
      <c r="E608" s="14">
        <v>15.4</v>
      </c>
      <c r="F608" s="14">
        <v>34.42</v>
      </c>
      <c r="G608" s="14">
        <v>16.899999999999999</v>
      </c>
      <c r="H608" s="14"/>
      <c r="I608" s="14"/>
      <c r="J608" s="14"/>
    </row>
    <row r="609" spans="1:10">
      <c r="A609" s="18" t="s">
        <v>351</v>
      </c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>
      <c r="A610" s="13" t="s">
        <v>183</v>
      </c>
      <c r="B610" s="20">
        <v>48.1</v>
      </c>
      <c r="C610" s="20">
        <v>26.05</v>
      </c>
      <c r="D610" s="20">
        <v>31.05</v>
      </c>
      <c r="E610" s="20">
        <v>47.28</v>
      </c>
      <c r="F610" s="20">
        <v>60.81</v>
      </c>
      <c r="G610" s="20">
        <v>75.27</v>
      </c>
      <c r="H610" s="20"/>
      <c r="I610" s="20"/>
      <c r="J610" s="20"/>
    </row>
    <row r="611" spans="1:10">
      <c r="A611" s="13" t="s">
        <v>184</v>
      </c>
      <c r="B611" s="14">
        <v>2.1</v>
      </c>
      <c r="C611" s="14">
        <v>3.73</v>
      </c>
      <c r="D611" s="14">
        <v>4.2300000000000004</v>
      </c>
      <c r="E611" s="14">
        <v>5.37</v>
      </c>
      <c r="F611" s="14">
        <v>6.46</v>
      </c>
      <c r="G611" s="14">
        <v>7.3</v>
      </c>
      <c r="H611" s="14"/>
      <c r="I611" s="14"/>
      <c r="J611" s="14"/>
    </row>
    <row r="612" spans="1:10">
      <c r="A612" s="13" t="s">
        <v>185</v>
      </c>
      <c r="B612" s="14">
        <v>4.38</v>
      </c>
      <c r="C612" s="14">
        <v>14.32</v>
      </c>
      <c r="D612" s="14">
        <v>13.62</v>
      </c>
      <c r="E612" s="14">
        <v>11.36</v>
      </c>
      <c r="F612" s="14">
        <v>10.62</v>
      </c>
      <c r="G612" s="14">
        <v>9.69</v>
      </c>
      <c r="H612" s="14"/>
      <c r="I612" s="14"/>
      <c r="J612" s="14"/>
    </row>
    <row r="613" spans="1:10">
      <c r="A613" s="18" t="s">
        <v>352</v>
      </c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>
      <c r="A614" s="13" t="s">
        <v>183</v>
      </c>
      <c r="B614" s="20">
        <v>49.28</v>
      </c>
      <c r="C614" s="20">
        <v>21.63</v>
      </c>
      <c r="D614" s="20">
        <v>38.19</v>
      </c>
      <c r="E614" s="20">
        <v>39.83</v>
      </c>
      <c r="F614" s="20">
        <v>65.010000000000005</v>
      </c>
      <c r="G614" s="20">
        <v>81.67</v>
      </c>
      <c r="H614" s="20"/>
      <c r="I614" s="20"/>
      <c r="J614" s="20"/>
    </row>
    <row r="615" spans="1:10">
      <c r="A615" s="13" t="s">
        <v>184</v>
      </c>
      <c r="B615" s="14">
        <v>3.68</v>
      </c>
      <c r="C615" s="14">
        <v>4.7</v>
      </c>
      <c r="D615" s="14">
        <v>8.91</v>
      </c>
      <c r="E615" s="14">
        <v>6.63</v>
      </c>
      <c r="F615" s="14">
        <v>12.34</v>
      </c>
      <c r="G615" s="14">
        <v>15.59</v>
      </c>
      <c r="H615" s="14"/>
      <c r="I615" s="14"/>
      <c r="J615" s="14"/>
    </row>
    <row r="616" spans="1:10">
      <c r="A616" s="13" t="s">
        <v>185</v>
      </c>
      <c r="B616" s="14">
        <v>7.46</v>
      </c>
      <c r="C616" s="14">
        <v>21.73</v>
      </c>
      <c r="D616" s="14">
        <v>23.34</v>
      </c>
      <c r="E616" s="14">
        <v>16.66</v>
      </c>
      <c r="F616" s="14">
        <v>18.98</v>
      </c>
      <c r="G616" s="14">
        <v>19.09</v>
      </c>
      <c r="H616" s="14"/>
      <c r="I616" s="14"/>
      <c r="J616" s="14"/>
    </row>
    <row r="617" spans="1:10">
      <c r="A617" s="21" t="s">
        <v>353</v>
      </c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>
      <c r="A618" s="13" t="s">
        <v>183</v>
      </c>
      <c r="B618" s="20">
        <v>14.14</v>
      </c>
      <c r="C618" s="20">
        <v>5.4</v>
      </c>
      <c r="D618" s="20">
        <v>6.97</v>
      </c>
      <c r="E618" s="20">
        <v>7.1</v>
      </c>
      <c r="F618" s="20">
        <v>31.48</v>
      </c>
      <c r="G618" s="20">
        <v>19.760000000000002</v>
      </c>
      <c r="H618" s="20"/>
      <c r="I618" s="20"/>
      <c r="J618" s="20"/>
    </row>
    <row r="619" spans="1:10">
      <c r="A619" s="13" t="s">
        <v>184</v>
      </c>
      <c r="B619" s="14">
        <v>2.0499999999999998</v>
      </c>
      <c r="C619" s="14">
        <v>2.21</v>
      </c>
      <c r="D619" s="14">
        <v>2.87</v>
      </c>
      <c r="E619" s="14">
        <v>2.59</v>
      </c>
      <c r="F619" s="14">
        <v>8.36</v>
      </c>
      <c r="G619" s="14">
        <v>3.03</v>
      </c>
      <c r="H619" s="14"/>
      <c r="I619" s="14"/>
      <c r="J619" s="14"/>
    </row>
    <row r="620" spans="1:10">
      <c r="A620" s="13" t="s">
        <v>185</v>
      </c>
      <c r="B620" s="14">
        <v>14.51</v>
      </c>
      <c r="C620" s="14">
        <v>40.950000000000003</v>
      </c>
      <c r="D620" s="14">
        <v>41.19</v>
      </c>
      <c r="E620" s="14">
        <v>36.54</v>
      </c>
      <c r="F620" s="14">
        <v>26.55</v>
      </c>
      <c r="G620" s="14">
        <v>15.34</v>
      </c>
      <c r="H620" s="14"/>
      <c r="I620" s="14"/>
      <c r="J620" s="14"/>
    </row>
    <row r="621" spans="1:10">
      <c r="A621" s="21" t="s">
        <v>354</v>
      </c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>
      <c r="A622" s="13" t="s">
        <v>183</v>
      </c>
      <c r="B622" s="20">
        <v>35.130000000000003</v>
      </c>
      <c r="C622" s="20">
        <v>16.23</v>
      </c>
      <c r="D622" s="20">
        <v>31.22</v>
      </c>
      <c r="E622" s="20">
        <v>32.729999999999997</v>
      </c>
      <c r="F622" s="20">
        <v>33.53</v>
      </c>
      <c r="G622" s="20">
        <v>61.91</v>
      </c>
      <c r="H622" s="20"/>
      <c r="I622" s="20"/>
      <c r="J622" s="20"/>
    </row>
    <row r="623" spans="1:10">
      <c r="A623" s="13" t="s">
        <v>184</v>
      </c>
      <c r="B623" s="14">
        <v>3.19</v>
      </c>
      <c r="C623" s="14">
        <v>3.82</v>
      </c>
      <c r="D623" s="14">
        <v>8.49</v>
      </c>
      <c r="E623" s="14">
        <v>6.85</v>
      </c>
      <c r="F623" s="14">
        <v>7.44</v>
      </c>
      <c r="G623" s="14">
        <v>14.62</v>
      </c>
      <c r="H623" s="14"/>
      <c r="I623" s="14"/>
      <c r="J623" s="14"/>
    </row>
    <row r="624" spans="1:10">
      <c r="A624" s="13" t="s">
        <v>185</v>
      </c>
      <c r="B624" s="14">
        <v>9.09</v>
      </c>
      <c r="C624" s="14">
        <v>23.51</v>
      </c>
      <c r="D624" s="14">
        <v>27.19</v>
      </c>
      <c r="E624" s="14">
        <v>20.91</v>
      </c>
      <c r="F624" s="14">
        <v>22.19</v>
      </c>
      <c r="G624" s="14">
        <v>23.62</v>
      </c>
      <c r="H624" s="14"/>
      <c r="I624" s="14"/>
      <c r="J624" s="14"/>
    </row>
    <row r="625" spans="1:10">
      <c r="A625" s="16" t="s">
        <v>355</v>
      </c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>
      <c r="A626" s="13" t="s">
        <v>183</v>
      </c>
      <c r="B626" s="20">
        <v>86.09</v>
      </c>
      <c r="C626" s="20">
        <v>37.159999999999997</v>
      </c>
      <c r="D626" s="20">
        <v>55.3</v>
      </c>
      <c r="E626" s="20">
        <v>29.76</v>
      </c>
      <c r="F626" s="20">
        <v>138.74</v>
      </c>
      <c r="G626" s="20">
        <v>169.44</v>
      </c>
      <c r="H626" s="20"/>
      <c r="I626" s="20"/>
      <c r="J626" s="20"/>
    </row>
    <row r="627" spans="1:10">
      <c r="A627" s="13" t="s">
        <v>184</v>
      </c>
      <c r="B627" s="14">
        <v>8.82</v>
      </c>
      <c r="C627" s="14">
        <v>16.61</v>
      </c>
      <c r="D627" s="14">
        <v>21.74</v>
      </c>
      <c r="E627" s="14">
        <v>5.44</v>
      </c>
      <c r="F627" s="14">
        <v>32.76</v>
      </c>
      <c r="G627" s="14">
        <v>33.68</v>
      </c>
      <c r="H627" s="14"/>
      <c r="I627" s="14"/>
      <c r="J627" s="14"/>
    </row>
    <row r="628" spans="1:10">
      <c r="A628" s="13" t="s">
        <v>185</v>
      </c>
      <c r="B628" s="14">
        <v>10.24</v>
      </c>
      <c r="C628" s="14">
        <v>44.69</v>
      </c>
      <c r="D628" s="14">
        <v>39.32</v>
      </c>
      <c r="E628" s="14">
        <v>18.27</v>
      </c>
      <c r="F628" s="14">
        <v>23.61</v>
      </c>
      <c r="G628" s="14">
        <v>19.87</v>
      </c>
      <c r="H628" s="14"/>
      <c r="I628" s="14"/>
      <c r="J628" s="14"/>
    </row>
    <row r="629" spans="1:10">
      <c r="A629" s="16" t="s">
        <v>356</v>
      </c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>
      <c r="A630" s="13" t="s">
        <v>183</v>
      </c>
      <c r="B630" s="20">
        <v>27.97</v>
      </c>
      <c r="C630" s="20">
        <v>4.71</v>
      </c>
      <c r="D630" s="20">
        <v>18.079999999999998</v>
      </c>
      <c r="E630" s="20">
        <v>33.229999999999997</v>
      </c>
      <c r="F630" s="20">
        <v>40.04</v>
      </c>
      <c r="G630" s="20">
        <v>43.72</v>
      </c>
      <c r="H630" s="20"/>
      <c r="I630" s="20"/>
      <c r="J630" s="20"/>
    </row>
    <row r="631" spans="1:10">
      <c r="A631" s="13" t="s">
        <v>184</v>
      </c>
      <c r="B631" s="14">
        <v>5.25</v>
      </c>
      <c r="C631" s="14">
        <v>1.7</v>
      </c>
      <c r="D631" s="14">
        <v>8.44</v>
      </c>
      <c r="E631" s="14">
        <v>14.34</v>
      </c>
      <c r="F631" s="14">
        <v>17.100000000000001</v>
      </c>
      <c r="G631" s="14">
        <v>9.84</v>
      </c>
      <c r="H631" s="14"/>
      <c r="I631" s="14"/>
      <c r="J631" s="14"/>
    </row>
    <row r="632" spans="1:10">
      <c r="A632" s="13" t="s">
        <v>185</v>
      </c>
      <c r="B632" s="14">
        <v>18.77</v>
      </c>
      <c r="C632" s="14">
        <v>36.200000000000003</v>
      </c>
      <c r="D632" s="14">
        <v>46.66</v>
      </c>
      <c r="E632" s="14">
        <v>43.16</v>
      </c>
      <c r="F632" s="14">
        <v>42.7</v>
      </c>
      <c r="G632" s="14">
        <v>22.52</v>
      </c>
      <c r="H632" s="14"/>
      <c r="I632" s="14"/>
      <c r="J632" s="14"/>
    </row>
    <row r="633" spans="1:10">
      <c r="A633" s="16" t="s">
        <v>357</v>
      </c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>
      <c r="A634" s="13" t="s">
        <v>183</v>
      </c>
      <c r="B634" s="20">
        <v>91.38</v>
      </c>
      <c r="C634" s="20">
        <v>36.72</v>
      </c>
      <c r="D634" s="20">
        <v>41.35</v>
      </c>
      <c r="E634" s="20">
        <v>67.41</v>
      </c>
      <c r="F634" s="20">
        <v>95.96</v>
      </c>
      <c r="G634" s="20">
        <v>215.28</v>
      </c>
      <c r="H634" s="20"/>
      <c r="I634" s="20"/>
      <c r="J634" s="20"/>
    </row>
    <row r="635" spans="1:10">
      <c r="A635" s="13" t="s">
        <v>184</v>
      </c>
      <c r="B635" s="14">
        <v>6.73</v>
      </c>
      <c r="C635" s="14">
        <v>10.01</v>
      </c>
      <c r="D635" s="14">
        <v>7.52</v>
      </c>
      <c r="E635" s="14">
        <v>9.99</v>
      </c>
      <c r="F635" s="14">
        <v>14.46</v>
      </c>
      <c r="G635" s="14">
        <v>27.54</v>
      </c>
      <c r="H635" s="14"/>
      <c r="I635" s="14"/>
      <c r="J635" s="14"/>
    </row>
    <row r="636" spans="1:10">
      <c r="A636" s="13" t="s">
        <v>185</v>
      </c>
      <c r="B636" s="14">
        <v>7.37</v>
      </c>
      <c r="C636" s="14">
        <v>27.24</v>
      </c>
      <c r="D636" s="14">
        <v>18.190000000000001</v>
      </c>
      <c r="E636" s="14">
        <v>14.82</v>
      </c>
      <c r="F636" s="14">
        <v>15.07</v>
      </c>
      <c r="G636" s="14">
        <v>12.79</v>
      </c>
      <c r="H636" s="14"/>
      <c r="I636" s="14"/>
      <c r="J636" s="14"/>
    </row>
    <row r="637" spans="1:10">
      <c r="A637" s="18" t="s">
        <v>358</v>
      </c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>
      <c r="A638" s="13" t="s">
        <v>183</v>
      </c>
      <c r="B638" s="20">
        <v>34.01</v>
      </c>
      <c r="C638" s="20">
        <v>19.23</v>
      </c>
      <c r="D638" s="20">
        <v>18.940000000000001</v>
      </c>
      <c r="E638" s="20">
        <v>20.170000000000002</v>
      </c>
      <c r="F638" s="20">
        <v>30.82</v>
      </c>
      <c r="G638" s="20">
        <v>80.81</v>
      </c>
      <c r="H638" s="20"/>
      <c r="I638" s="20"/>
      <c r="J638" s="20"/>
    </row>
    <row r="639" spans="1:10">
      <c r="A639" s="13" t="s">
        <v>184</v>
      </c>
      <c r="B639" s="14">
        <v>3.52</v>
      </c>
      <c r="C639" s="14">
        <v>6.51</v>
      </c>
      <c r="D639" s="14">
        <v>4.92</v>
      </c>
      <c r="E639" s="14">
        <v>4.1900000000000004</v>
      </c>
      <c r="F639" s="14">
        <v>6.2</v>
      </c>
      <c r="G639" s="14">
        <v>11.86</v>
      </c>
      <c r="H639" s="14"/>
      <c r="I639" s="14"/>
      <c r="J639" s="14"/>
    </row>
    <row r="640" spans="1:10">
      <c r="A640" s="13" t="s">
        <v>185</v>
      </c>
      <c r="B640" s="14">
        <v>10.35</v>
      </c>
      <c r="C640" s="14">
        <v>33.86</v>
      </c>
      <c r="D640" s="14">
        <v>25.97</v>
      </c>
      <c r="E640" s="14">
        <v>20.76</v>
      </c>
      <c r="F640" s="14">
        <v>20.12</v>
      </c>
      <c r="G640" s="14">
        <v>14.68</v>
      </c>
      <c r="H640" s="14"/>
      <c r="I640" s="14"/>
      <c r="J640" s="14"/>
    </row>
    <row r="641" spans="1:10">
      <c r="A641" s="18" t="s">
        <v>359</v>
      </c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>
      <c r="A642" s="13" t="s">
        <v>183</v>
      </c>
      <c r="B642" s="20">
        <v>57.37</v>
      </c>
      <c r="C642" s="20">
        <v>17.5</v>
      </c>
      <c r="D642" s="20">
        <v>22.41</v>
      </c>
      <c r="E642" s="20">
        <v>47.24</v>
      </c>
      <c r="F642" s="20">
        <v>65.14</v>
      </c>
      <c r="G642" s="20">
        <v>134.46</v>
      </c>
      <c r="H642" s="20"/>
      <c r="I642" s="20"/>
      <c r="J642" s="20"/>
    </row>
    <row r="643" spans="1:10">
      <c r="A643" s="13" t="s">
        <v>184</v>
      </c>
      <c r="B643" s="14">
        <v>4.2699999999999996</v>
      </c>
      <c r="C643" s="14">
        <v>6.73</v>
      </c>
      <c r="D643" s="14">
        <v>5.57</v>
      </c>
      <c r="E643" s="14">
        <v>7.61</v>
      </c>
      <c r="F643" s="14">
        <v>12.76</v>
      </c>
      <c r="G643" s="14">
        <v>17.62</v>
      </c>
      <c r="H643" s="14"/>
      <c r="I643" s="14"/>
      <c r="J643" s="14"/>
    </row>
    <row r="644" spans="1:10">
      <c r="A644" s="13" t="s">
        <v>185</v>
      </c>
      <c r="B644" s="14">
        <v>7.45</v>
      </c>
      <c r="C644" s="14">
        <v>38.479999999999997</v>
      </c>
      <c r="D644" s="14">
        <v>24.88</v>
      </c>
      <c r="E644" s="14">
        <v>16.12</v>
      </c>
      <c r="F644" s="14">
        <v>19.59</v>
      </c>
      <c r="G644" s="14">
        <v>13.1</v>
      </c>
      <c r="H644" s="14"/>
      <c r="I644" s="14"/>
      <c r="J644" s="14"/>
    </row>
    <row r="645" spans="1:10">
      <c r="A645" s="16" t="s">
        <v>360</v>
      </c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>
      <c r="A646" s="13" t="s">
        <v>183</v>
      </c>
      <c r="B646" s="20">
        <v>12.3</v>
      </c>
      <c r="C646" s="20">
        <v>9.1</v>
      </c>
      <c r="D646" s="20">
        <v>9.92</v>
      </c>
      <c r="E646" s="20">
        <v>10.56</v>
      </c>
      <c r="F646" s="20">
        <v>11</v>
      </c>
      <c r="G646" s="20">
        <v>20.89</v>
      </c>
      <c r="H646" s="20"/>
      <c r="I646" s="20"/>
      <c r="J646" s="20"/>
    </row>
    <row r="647" spans="1:10">
      <c r="A647" s="13" t="s">
        <v>184</v>
      </c>
      <c r="B647" s="14">
        <v>1.58</v>
      </c>
      <c r="C647" s="14">
        <v>4.4800000000000004</v>
      </c>
      <c r="D647" s="14">
        <v>3.24</v>
      </c>
      <c r="E647" s="14">
        <v>2.88</v>
      </c>
      <c r="F647" s="14">
        <v>2.68</v>
      </c>
      <c r="G647" s="14">
        <v>4.75</v>
      </c>
      <c r="H647" s="14"/>
      <c r="I647" s="14"/>
      <c r="J647" s="14"/>
    </row>
    <row r="648" spans="1:10">
      <c r="A648" s="13" t="s">
        <v>185</v>
      </c>
      <c r="B648" s="14">
        <v>12.84</v>
      </c>
      <c r="C648" s="14">
        <v>49.25</v>
      </c>
      <c r="D648" s="14">
        <v>32.630000000000003</v>
      </c>
      <c r="E648" s="14">
        <v>27.33</v>
      </c>
      <c r="F648" s="14">
        <v>24.38</v>
      </c>
      <c r="G648" s="14">
        <v>22.75</v>
      </c>
      <c r="H648" s="14"/>
      <c r="I648" s="14"/>
      <c r="J648" s="14"/>
    </row>
    <row r="649" spans="1:10">
      <c r="A649" s="16" t="s">
        <v>361</v>
      </c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>
      <c r="A650" s="13" t="s">
        <v>183</v>
      </c>
      <c r="B650" s="20">
        <v>0.72</v>
      </c>
      <c r="C650" s="20">
        <v>0.59</v>
      </c>
      <c r="D650" s="20">
        <v>0.69</v>
      </c>
      <c r="E650" s="20">
        <v>0.8</v>
      </c>
      <c r="F650" s="20">
        <v>0.56000000000000005</v>
      </c>
      <c r="G650" s="20">
        <v>0.94</v>
      </c>
      <c r="H650" s="20"/>
      <c r="I650" s="20"/>
      <c r="J650" s="20"/>
    </row>
    <row r="651" spans="1:10">
      <c r="A651" s="13" t="s">
        <v>184</v>
      </c>
      <c r="B651" s="14">
        <v>0.1</v>
      </c>
      <c r="C651" s="14">
        <v>0.34</v>
      </c>
      <c r="D651" s="14">
        <v>0.18</v>
      </c>
      <c r="E651" s="14">
        <v>0.3</v>
      </c>
      <c r="F651" s="14">
        <v>0.21</v>
      </c>
      <c r="G651" s="14">
        <v>0.19</v>
      </c>
      <c r="H651" s="14"/>
      <c r="I651" s="14"/>
      <c r="J651" s="14"/>
    </row>
    <row r="652" spans="1:10">
      <c r="A652" s="13" t="s">
        <v>185</v>
      </c>
      <c r="B652" s="14">
        <v>14.61</v>
      </c>
      <c r="C652" s="14">
        <v>57.45</v>
      </c>
      <c r="D652" s="14">
        <v>26.47</v>
      </c>
      <c r="E652" s="14">
        <v>37.69</v>
      </c>
      <c r="F652" s="14">
        <v>37.270000000000003</v>
      </c>
      <c r="G652" s="14">
        <v>20.51</v>
      </c>
      <c r="H652" s="14"/>
      <c r="I652" s="14"/>
      <c r="J652" s="14"/>
    </row>
    <row r="653" spans="1:10">
      <c r="A653" s="16" t="s">
        <v>362</v>
      </c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>
      <c r="A654" s="13" t="s">
        <v>183</v>
      </c>
      <c r="B654" s="20">
        <v>228.7</v>
      </c>
      <c r="C654" s="20">
        <v>36.200000000000003</v>
      </c>
      <c r="D654" s="20">
        <v>26.92</v>
      </c>
      <c r="E654" s="20">
        <v>68.489999999999995</v>
      </c>
      <c r="F654" s="20">
        <v>121.44</v>
      </c>
      <c r="G654" s="20">
        <v>889.47</v>
      </c>
      <c r="H654" s="20"/>
      <c r="I654" s="20"/>
      <c r="J654" s="20"/>
    </row>
    <row r="655" spans="1:10">
      <c r="A655" s="13" t="s">
        <v>184</v>
      </c>
      <c r="B655" s="14">
        <v>18.25</v>
      </c>
      <c r="C655" s="14">
        <v>19.38</v>
      </c>
      <c r="D655" s="14">
        <v>7.22</v>
      </c>
      <c r="E655" s="14">
        <v>17.12</v>
      </c>
      <c r="F655" s="14">
        <v>24.63</v>
      </c>
      <c r="G655" s="14">
        <v>79.27</v>
      </c>
      <c r="H655" s="14"/>
      <c r="I655" s="14"/>
      <c r="J655" s="14"/>
    </row>
    <row r="656" spans="1:10">
      <c r="A656" s="13" t="s">
        <v>185</v>
      </c>
      <c r="B656" s="14">
        <v>7.98</v>
      </c>
      <c r="C656" s="14">
        <v>53.54</v>
      </c>
      <c r="D656" s="14">
        <v>26.81</v>
      </c>
      <c r="E656" s="14">
        <v>25</v>
      </c>
      <c r="F656" s="14">
        <v>20.28</v>
      </c>
      <c r="G656" s="14">
        <v>8.91</v>
      </c>
      <c r="H656" s="14"/>
      <c r="I656" s="14"/>
      <c r="J656" s="14"/>
    </row>
    <row r="657" spans="1:10">
      <c r="A657" s="16" t="s">
        <v>363</v>
      </c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>
      <c r="A658" s="13" t="s">
        <v>183</v>
      </c>
      <c r="B658" s="20">
        <v>76.12</v>
      </c>
      <c r="C658" s="20">
        <v>28.71</v>
      </c>
      <c r="D658" s="20">
        <v>60.55</v>
      </c>
      <c r="E658" s="20">
        <v>54.75</v>
      </c>
      <c r="F658" s="20">
        <v>79.989999999999995</v>
      </c>
      <c r="G658" s="20">
        <v>156.52000000000001</v>
      </c>
      <c r="H658" s="20"/>
      <c r="I658" s="20"/>
      <c r="J658" s="20"/>
    </row>
    <row r="659" spans="1:10">
      <c r="A659" s="13" t="s">
        <v>184</v>
      </c>
      <c r="B659" s="14">
        <v>9.8800000000000008</v>
      </c>
      <c r="C659" s="14">
        <v>6.84</v>
      </c>
      <c r="D659" s="14">
        <v>41.74</v>
      </c>
      <c r="E659" s="14">
        <v>6.93</v>
      </c>
      <c r="F659" s="14">
        <v>13.69</v>
      </c>
      <c r="G659" s="14">
        <v>21.32</v>
      </c>
      <c r="H659" s="14"/>
      <c r="I659" s="14"/>
      <c r="J659" s="14"/>
    </row>
    <row r="660" spans="1:10">
      <c r="A660" s="13" t="s">
        <v>185</v>
      </c>
      <c r="B660" s="14">
        <v>12.98</v>
      </c>
      <c r="C660" s="14">
        <v>23.82</v>
      </c>
      <c r="D660" s="14">
        <v>68.94</v>
      </c>
      <c r="E660" s="14">
        <v>12.66</v>
      </c>
      <c r="F660" s="14">
        <v>17.11</v>
      </c>
      <c r="G660" s="14">
        <v>13.62</v>
      </c>
      <c r="H660" s="14"/>
      <c r="I660" s="14"/>
      <c r="J660" s="14"/>
    </row>
    <row r="662" spans="1:10">
      <c r="A662" s="19" t="s">
        <v>383</v>
      </c>
    </row>
    <row r="663" spans="1:10">
      <c r="A663" s="19" t="s">
        <v>384</v>
      </c>
    </row>
    <row r="664" spans="1:10">
      <c r="A664" s="19" t="s">
        <v>385</v>
      </c>
    </row>
    <row r="665" spans="1:10">
      <c r="A665" s="19" t="s">
        <v>385</v>
      </c>
    </row>
    <row r="666" spans="1:10">
      <c r="A666" s="19" t="s">
        <v>385</v>
      </c>
    </row>
    <row r="667" spans="1:10">
      <c r="A667" s="19" t="s">
        <v>386</v>
      </c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3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3" sqref="C3:G3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10">
      <c r="A1" s="3" t="s">
        <v>366</v>
      </c>
    </row>
    <row r="3" spans="1:10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10">
      <c r="A4" s="6" t="s">
        <v>178</v>
      </c>
      <c r="B4" s="7">
        <v>121107</v>
      </c>
      <c r="C4" s="7">
        <v>24210</v>
      </c>
      <c r="D4" s="7">
        <v>24277</v>
      </c>
      <c r="E4" s="7">
        <v>24175</v>
      </c>
      <c r="F4" s="7">
        <v>24215</v>
      </c>
      <c r="G4" s="7">
        <v>24231</v>
      </c>
      <c r="H4" s="7"/>
      <c r="I4" s="7"/>
      <c r="J4" s="7"/>
    </row>
    <row r="5" spans="1:10">
      <c r="A5" s="6" t="s">
        <v>179</v>
      </c>
      <c r="B5" s="12" t="s">
        <v>180</v>
      </c>
      <c r="C5" s="12" t="s">
        <v>180</v>
      </c>
      <c r="D5" s="12">
        <v>18439</v>
      </c>
      <c r="E5" s="12">
        <v>35209</v>
      </c>
      <c r="F5" s="12">
        <v>57340</v>
      </c>
      <c r="G5" s="12">
        <v>91931</v>
      </c>
      <c r="H5" s="7"/>
      <c r="I5" s="7"/>
      <c r="J5" s="7"/>
    </row>
    <row r="6" spans="1:10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6" t="s">
        <v>181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6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1" t="s">
        <v>182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3" t="s">
        <v>183</v>
      </c>
      <c r="B10" s="12">
        <v>62481</v>
      </c>
      <c r="C10" s="12">
        <v>9906</v>
      </c>
      <c r="D10" s="12">
        <v>26777</v>
      </c>
      <c r="E10" s="12">
        <v>45552</v>
      </c>
      <c r="F10" s="12">
        <v>72794</v>
      </c>
      <c r="G10" s="12">
        <v>157369</v>
      </c>
      <c r="H10" s="12"/>
      <c r="I10" s="12"/>
      <c r="J10" s="12"/>
    </row>
    <row r="11" spans="1:10">
      <c r="A11" s="13" t="s">
        <v>184</v>
      </c>
      <c r="B11" s="14">
        <v>851.43</v>
      </c>
      <c r="C11" s="14">
        <v>355.58</v>
      </c>
      <c r="D11" s="14">
        <v>132.58000000000001</v>
      </c>
      <c r="E11" s="14">
        <v>189.69</v>
      </c>
      <c r="F11" s="14">
        <v>387.22</v>
      </c>
      <c r="G11" s="14">
        <v>2676</v>
      </c>
      <c r="H11" s="14"/>
      <c r="I11" s="14"/>
      <c r="J11" s="14"/>
    </row>
    <row r="12" spans="1:10">
      <c r="A12" s="13" t="s">
        <v>185</v>
      </c>
      <c r="B12" s="14">
        <v>1.36</v>
      </c>
      <c r="C12" s="14">
        <v>3.59</v>
      </c>
      <c r="D12" s="14">
        <v>0.5</v>
      </c>
      <c r="E12" s="14">
        <v>0.42</v>
      </c>
      <c r="F12" s="14">
        <v>0.53</v>
      </c>
      <c r="G12" s="14">
        <v>1.7</v>
      </c>
      <c r="H12" s="14"/>
      <c r="I12" s="14"/>
      <c r="J12" s="14"/>
    </row>
    <row r="13" spans="1:10">
      <c r="A13" s="11" t="s">
        <v>186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3" t="s">
        <v>183</v>
      </c>
      <c r="B14" s="12">
        <v>60712</v>
      </c>
      <c r="C14" s="12">
        <v>10034</v>
      </c>
      <c r="D14" s="12">
        <v>26966</v>
      </c>
      <c r="E14" s="12">
        <v>45189</v>
      </c>
      <c r="F14" s="12">
        <v>71220</v>
      </c>
      <c r="G14" s="12">
        <v>150144</v>
      </c>
      <c r="H14" s="12"/>
      <c r="I14" s="12"/>
      <c r="J14" s="12"/>
    </row>
    <row r="15" spans="1:10">
      <c r="A15" s="13" t="s">
        <v>184</v>
      </c>
      <c r="B15" s="14">
        <v>807.62</v>
      </c>
      <c r="C15" s="14">
        <v>377.62</v>
      </c>
      <c r="D15" s="14">
        <v>130.30000000000001</v>
      </c>
      <c r="E15" s="14">
        <v>203.27</v>
      </c>
      <c r="F15" s="14">
        <v>413.19</v>
      </c>
      <c r="G15" s="14">
        <v>2536.9</v>
      </c>
      <c r="H15" s="14"/>
      <c r="I15" s="14"/>
      <c r="J15" s="14"/>
    </row>
    <row r="16" spans="1:10">
      <c r="A16" s="13" t="s">
        <v>185</v>
      </c>
      <c r="B16" s="14">
        <v>1.33</v>
      </c>
      <c r="C16" s="14">
        <v>3.76</v>
      </c>
      <c r="D16" s="14">
        <v>0.48</v>
      </c>
      <c r="E16" s="14">
        <v>0.45</v>
      </c>
      <c r="F16" s="14">
        <v>0.57999999999999996</v>
      </c>
      <c r="G16" s="14">
        <v>1.69</v>
      </c>
      <c r="H16" s="14"/>
      <c r="I16" s="14"/>
      <c r="J16" s="14"/>
    </row>
    <row r="17" spans="1:10">
      <c r="A17" s="11" t="s">
        <v>187</v>
      </c>
      <c r="B17" s="15">
        <v>49.4</v>
      </c>
      <c r="C17" s="15">
        <v>51</v>
      </c>
      <c r="D17" s="15">
        <v>51.7</v>
      </c>
      <c r="E17" s="15">
        <v>49.3</v>
      </c>
      <c r="F17" s="15">
        <v>47.3</v>
      </c>
      <c r="G17" s="15">
        <v>47.8</v>
      </c>
      <c r="H17" s="15"/>
      <c r="I17" s="15"/>
      <c r="J17" s="15"/>
    </row>
    <row r="18" spans="1:10">
      <c r="A18" s="11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1" t="s">
        <v>188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6" t="s">
        <v>189</v>
      </c>
      <c r="B21" s="15">
        <v>2.5</v>
      </c>
      <c r="C21" s="15">
        <v>1.7</v>
      </c>
      <c r="D21" s="15">
        <v>2.2999999999999998</v>
      </c>
      <c r="E21" s="15">
        <v>2.6</v>
      </c>
      <c r="F21" s="15">
        <v>2.9</v>
      </c>
      <c r="G21" s="15">
        <v>3.2</v>
      </c>
      <c r="H21" s="15"/>
      <c r="I21" s="15"/>
      <c r="J21" s="15"/>
    </row>
    <row r="22" spans="1:10">
      <c r="A22" s="16" t="s">
        <v>190</v>
      </c>
      <c r="B22" s="15">
        <v>0.6</v>
      </c>
      <c r="C22" s="15">
        <v>0.4</v>
      </c>
      <c r="D22" s="15">
        <v>0.6</v>
      </c>
      <c r="E22" s="15">
        <v>0.6</v>
      </c>
      <c r="F22" s="15">
        <v>0.7</v>
      </c>
      <c r="G22" s="15">
        <v>0.8</v>
      </c>
      <c r="H22" s="15"/>
      <c r="I22" s="15"/>
      <c r="J22" s="15"/>
    </row>
    <row r="23" spans="1:10">
      <c r="A23" s="16" t="s">
        <v>191</v>
      </c>
      <c r="B23" s="15">
        <v>0.3</v>
      </c>
      <c r="C23" s="15">
        <v>0.4</v>
      </c>
      <c r="D23" s="15">
        <v>0.5</v>
      </c>
      <c r="E23" s="15">
        <v>0.4</v>
      </c>
      <c r="F23" s="15">
        <v>0.2</v>
      </c>
      <c r="G23" s="15">
        <v>0.2</v>
      </c>
      <c r="H23" s="15"/>
      <c r="I23" s="15"/>
      <c r="J23" s="15"/>
    </row>
    <row r="24" spans="1:10">
      <c r="A24" s="16" t="s">
        <v>192</v>
      </c>
      <c r="B24" s="15">
        <v>1.3</v>
      </c>
      <c r="C24" s="15">
        <v>0.5</v>
      </c>
      <c r="D24" s="15">
        <v>0.9</v>
      </c>
      <c r="E24" s="15">
        <v>1.3</v>
      </c>
      <c r="F24" s="15">
        <v>1.7</v>
      </c>
      <c r="G24" s="15">
        <v>2</v>
      </c>
      <c r="H24" s="15"/>
      <c r="I24" s="15"/>
      <c r="J24" s="15"/>
    </row>
    <row r="25" spans="1:10">
      <c r="A25" s="16" t="s">
        <v>193</v>
      </c>
      <c r="B25" s="15">
        <v>1.9</v>
      </c>
      <c r="C25" s="15">
        <v>0.9</v>
      </c>
      <c r="D25" s="15">
        <v>1.5</v>
      </c>
      <c r="E25" s="15">
        <v>2</v>
      </c>
      <c r="F25" s="15">
        <v>2.4</v>
      </c>
      <c r="G25" s="15">
        <v>2.8</v>
      </c>
      <c r="H25" s="15"/>
      <c r="I25" s="15"/>
      <c r="J25" s="15"/>
    </row>
    <row r="26" spans="1:10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6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6" t="s">
        <v>194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6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1" t="s">
        <v>195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196</v>
      </c>
      <c r="B31" s="17">
        <v>47</v>
      </c>
      <c r="C31" s="17">
        <v>37</v>
      </c>
      <c r="D31" s="17">
        <v>41</v>
      </c>
      <c r="E31" s="17">
        <v>49</v>
      </c>
      <c r="F31" s="17">
        <v>52</v>
      </c>
      <c r="G31" s="17">
        <v>54</v>
      </c>
      <c r="H31" s="17"/>
      <c r="I31" s="17"/>
      <c r="J31" s="17"/>
    </row>
    <row r="32" spans="1:10">
      <c r="A32" s="16" t="s">
        <v>197</v>
      </c>
      <c r="B32" s="17">
        <v>53</v>
      </c>
      <c r="C32" s="17">
        <v>63</v>
      </c>
      <c r="D32" s="17">
        <v>59</v>
      </c>
      <c r="E32" s="17">
        <v>51</v>
      </c>
      <c r="F32" s="17">
        <v>48</v>
      </c>
      <c r="G32" s="17">
        <v>46</v>
      </c>
      <c r="H32" s="17"/>
      <c r="I32" s="17"/>
      <c r="J32" s="17"/>
    </row>
    <row r="33" spans="1:10">
      <c r="A33" s="16"/>
      <c r="B33" s="17"/>
      <c r="C33" s="17"/>
      <c r="D33" s="17"/>
      <c r="E33" s="17"/>
      <c r="F33" s="17"/>
      <c r="G33" s="17"/>
      <c r="H33" s="17"/>
      <c r="I33" s="17"/>
      <c r="J33" s="17"/>
    </row>
    <row r="34" spans="1:10">
      <c r="A34" s="11" t="s">
        <v>198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6" t="s">
        <v>199</v>
      </c>
      <c r="B35" s="17">
        <v>66</v>
      </c>
      <c r="C35" s="17">
        <v>40</v>
      </c>
      <c r="D35" s="17">
        <v>54</v>
      </c>
      <c r="E35" s="17">
        <v>67</v>
      </c>
      <c r="F35" s="17">
        <v>78</v>
      </c>
      <c r="G35" s="17">
        <v>89</v>
      </c>
      <c r="H35" s="17"/>
      <c r="I35" s="17"/>
      <c r="J35" s="17"/>
    </row>
    <row r="36" spans="1:10">
      <c r="A36" s="18" t="s">
        <v>200</v>
      </c>
      <c r="B36" s="17">
        <v>41</v>
      </c>
      <c r="C36" s="17">
        <v>12</v>
      </c>
      <c r="D36" s="17">
        <v>23</v>
      </c>
      <c r="E36" s="17">
        <v>41</v>
      </c>
      <c r="F36" s="17">
        <v>57</v>
      </c>
      <c r="G36" s="17">
        <v>71</v>
      </c>
      <c r="H36" s="17"/>
      <c r="I36" s="17"/>
      <c r="J36" s="17"/>
    </row>
    <row r="37" spans="1:10">
      <c r="A37" s="18" t="s">
        <v>201</v>
      </c>
      <c r="B37" s="17">
        <v>25</v>
      </c>
      <c r="C37" s="17">
        <v>28</v>
      </c>
      <c r="D37" s="17">
        <v>31</v>
      </c>
      <c r="E37" s="17">
        <v>27</v>
      </c>
      <c r="F37" s="17">
        <v>21</v>
      </c>
      <c r="G37" s="17">
        <v>18</v>
      </c>
      <c r="H37" s="17"/>
      <c r="I37" s="17"/>
      <c r="J37" s="17"/>
    </row>
    <row r="38" spans="1:10">
      <c r="A38" s="16" t="s">
        <v>202</v>
      </c>
      <c r="B38" s="17">
        <v>34</v>
      </c>
      <c r="C38" s="17">
        <v>60</v>
      </c>
      <c r="D38" s="17">
        <v>46</v>
      </c>
      <c r="E38" s="17">
        <v>33</v>
      </c>
      <c r="F38" s="17">
        <v>22</v>
      </c>
      <c r="G38" s="17">
        <v>11</v>
      </c>
      <c r="H38" s="17"/>
      <c r="I38" s="17"/>
      <c r="J38" s="17"/>
    </row>
    <row r="39" spans="1:10">
      <c r="A39" s="19"/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11" t="s">
        <v>203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16" t="s">
        <v>204</v>
      </c>
      <c r="B41" s="17">
        <v>12</v>
      </c>
      <c r="C41" s="17">
        <v>19</v>
      </c>
      <c r="D41" s="17">
        <v>15</v>
      </c>
      <c r="E41" s="17">
        <v>12</v>
      </c>
      <c r="F41" s="17">
        <v>10</v>
      </c>
      <c r="G41" s="17">
        <v>5</v>
      </c>
      <c r="H41" s="17"/>
      <c r="I41" s="17"/>
      <c r="J41" s="17"/>
    </row>
    <row r="42" spans="1:10">
      <c r="A42" s="16" t="s">
        <v>205</v>
      </c>
      <c r="B42" s="17">
        <v>88</v>
      </c>
      <c r="C42" s="17">
        <v>81</v>
      </c>
      <c r="D42" s="17">
        <v>85</v>
      </c>
      <c r="E42" s="17">
        <v>88</v>
      </c>
      <c r="F42" s="17">
        <v>90</v>
      </c>
      <c r="G42" s="17">
        <v>95</v>
      </c>
      <c r="H42" s="17"/>
      <c r="I42" s="17"/>
      <c r="J42" s="17"/>
    </row>
    <row r="43" spans="1:10">
      <c r="A43" s="19"/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11" t="s">
        <v>206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16" t="s">
        <v>207</v>
      </c>
      <c r="B45" s="17">
        <v>12</v>
      </c>
      <c r="C45" s="17">
        <v>14</v>
      </c>
      <c r="D45" s="17">
        <v>16</v>
      </c>
      <c r="E45" s="17">
        <v>12</v>
      </c>
      <c r="F45" s="17">
        <v>11</v>
      </c>
      <c r="G45" s="17">
        <v>8</v>
      </c>
      <c r="H45" s="17"/>
      <c r="I45" s="17"/>
      <c r="J45" s="17"/>
    </row>
    <row r="46" spans="1:10">
      <c r="A46" s="16" t="s">
        <v>208</v>
      </c>
      <c r="B46" s="17">
        <v>88</v>
      </c>
      <c r="C46" s="17">
        <v>86</v>
      </c>
      <c r="D46" s="17">
        <v>84</v>
      </c>
      <c r="E46" s="17">
        <v>88</v>
      </c>
      <c r="F46" s="17">
        <v>89</v>
      </c>
      <c r="G46" s="17">
        <v>92</v>
      </c>
      <c r="H46" s="17"/>
      <c r="I46" s="17"/>
      <c r="J46" s="17"/>
    </row>
    <row r="47" spans="1:10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1" t="s">
        <v>209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6" t="s">
        <v>210</v>
      </c>
      <c r="B49" s="17">
        <v>5</v>
      </c>
      <c r="C49" s="17">
        <v>9</v>
      </c>
      <c r="D49" s="17">
        <v>7</v>
      </c>
      <c r="E49" s="17">
        <v>5</v>
      </c>
      <c r="F49" s="17">
        <v>3</v>
      </c>
      <c r="G49" s="17">
        <v>1</v>
      </c>
      <c r="H49" s="17"/>
      <c r="I49" s="17"/>
      <c r="J49" s="17"/>
    </row>
    <row r="50" spans="1:10">
      <c r="A50" s="16" t="s">
        <v>211</v>
      </c>
      <c r="B50" s="17">
        <v>35</v>
      </c>
      <c r="C50" s="17">
        <v>48</v>
      </c>
      <c r="D50" s="17">
        <v>45</v>
      </c>
      <c r="E50" s="17">
        <v>37</v>
      </c>
      <c r="F50" s="17">
        <v>29</v>
      </c>
      <c r="G50" s="17">
        <v>15</v>
      </c>
      <c r="H50" s="17"/>
      <c r="I50" s="17"/>
      <c r="J50" s="17"/>
    </row>
    <row r="51" spans="1:10">
      <c r="A51" s="16" t="s">
        <v>212</v>
      </c>
      <c r="B51" s="17">
        <v>60</v>
      </c>
      <c r="C51" s="17">
        <v>43</v>
      </c>
      <c r="D51" s="17">
        <v>48</v>
      </c>
      <c r="E51" s="17">
        <v>59</v>
      </c>
      <c r="F51" s="17">
        <v>68</v>
      </c>
      <c r="G51" s="17">
        <v>84</v>
      </c>
      <c r="H51" s="17"/>
      <c r="I51" s="17"/>
      <c r="J51" s="17"/>
    </row>
    <row r="52" spans="1:10">
      <c r="A52" s="16" t="s">
        <v>213</v>
      </c>
      <c r="B52" s="17" t="s">
        <v>214</v>
      </c>
      <c r="C52" s="17">
        <v>1</v>
      </c>
      <c r="D52" s="17" t="s">
        <v>214</v>
      </c>
      <c r="E52" s="17" t="s">
        <v>214</v>
      </c>
      <c r="F52" s="17" t="s">
        <v>214</v>
      </c>
      <c r="G52" s="17" t="s">
        <v>214</v>
      </c>
      <c r="H52" s="17"/>
      <c r="I52" s="17"/>
      <c r="J52" s="17"/>
    </row>
    <row r="53" spans="1:10">
      <c r="A53" s="16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1" t="s">
        <v>215</v>
      </c>
      <c r="B54" s="17">
        <v>88</v>
      </c>
      <c r="C54" s="17">
        <v>66</v>
      </c>
      <c r="D54" s="17">
        <v>86</v>
      </c>
      <c r="E54" s="17">
        <v>94</v>
      </c>
      <c r="F54" s="17">
        <v>97</v>
      </c>
      <c r="G54" s="17">
        <v>98</v>
      </c>
      <c r="H54" s="17"/>
      <c r="I54" s="17"/>
      <c r="J54" s="17"/>
    </row>
    <row r="55" spans="1:10">
      <c r="A55" s="19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9" t="s">
        <v>216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3" t="s">
        <v>183</v>
      </c>
      <c r="B57" s="20">
        <v>48108.84</v>
      </c>
      <c r="C57" s="20">
        <v>20953.2</v>
      </c>
      <c r="D57" s="20">
        <v>30285.3</v>
      </c>
      <c r="E57" s="20">
        <v>41212.21</v>
      </c>
      <c r="F57" s="20">
        <v>55211.85</v>
      </c>
      <c r="G57" s="20">
        <v>92869.83</v>
      </c>
      <c r="H57" s="20"/>
      <c r="I57" s="20"/>
      <c r="J57" s="20"/>
    </row>
    <row r="58" spans="1:10">
      <c r="A58" s="13" t="s">
        <v>184</v>
      </c>
      <c r="B58" s="14">
        <v>637.58000000000004</v>
      </c>
      <c r="C58" s="14">
        <v>423.63</v>
      </c>
      <c r="D58" s="14">
        <v>460.05</v>
      </c>
      <c r="E58" s="14">
        <v>590.70000000000005</v>
      </c>
      <c r="F58" s="14">
        <v>756.08</v>
      </c>
      <c r="G58" s="14">
        <v>1254.4000000000001</v>
      </c>
      <c r="H58" s="14"/>
      <c r="I58" s="14"/>
      <c r="J58" s="14"/>
    </row>
    <row r="59" spans="1:10">
      <c r="A59" s="13" t="s">
        <v>185</v>
      </c>
      <c r="B59" s="14">
        <v>1.33</v>
      </c>
      <c r="C59" s="14">
        <v>2.02</v>
      </c>
      <c r="D59" s="14">
        <v>1.52</v>
      </c>
      <c r="E59" s="14">
        <v>1.43</v>
      </c>
      <c r="F59" s="14">
        <v>1.37</v>
      </c>
      <c r="G59" s="14">
        <v>1.35</v>
      </c>
      <c r="H59" s="14"/>
      <c r="I59" s="14"/>
      <c r="J59" s="14"/>
    </row>
    <row r="60" spans="1:10">
      <c r="A60" s="11" t="s">
        <v>217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3" t="s">
        <v>183</v>
      </c>
      <c r="B61" s="20">
        <v>6128.57</v>
      </c>
      <c r="C61" s="20">
        <v>3308.59</v>
      </c>
      <c r="D61" s="20">
        <v>4213.68</v>
      </c>
      <c r="E61" s="20">
        <v>5596.3</v>
      </c>
      <c r="F61" s="20">
        <v>6843.18</v>
      </c>
      <c r="G61" s="20">
        <v>10676.06</v>
      </c>
      <c r="H61" s="20"/>
      <c r="I61" s="20"/>
      <c r="J61" s="20"/>
    </row>
    <row r="62" spans="1:10">
      <c r="A62" s="13" t="s">
        <v>184</v>
      </c>
      <c r="B62" s="14">
        <v>82.37</v>
      </c>
      <c r="C62" s="14">
        <v>96.19</v>
      </c>
      <c r="D62" s="14">
        <v>108.71</v>
      </c>
      <c r="E62" s="14">
        <v>127.07</v>
      </c>
      <c r="F62" s="14">
        <v>121.02</v>
      </c>
      <c r="G62" s="14">
        <v>204.18</v>
      </c>
      <c r="H62" s="14"/>
      <c r="I62" s="14"/>
      <c r="J62" s="14"/>
    </row>
    <row r="63" spans="1:10">
      <c r="A63" s="13" t="s">
        <v>185</v>
      </c>
      <c r="B63" s="14">
        <v>1.34</v>
      </c>
      <c r="C63" s="14">
        <v>2.91</v>
      </c>
      <c r="D63" s="14">
        <v>2.58</v>
      </c>
      <c r="E63" s="14">
        <v>2.27</v>
      </c>
      <c r="F63" s="14">
        <v>1.77</v>
      </c>
      <c r="G63" s="14">
        <v>1.91</v>
      </c>
      <c r="H63" s="14"/>
      <c r="I63" s="14"/>
      <c r="J63" s="14"/>
    </row>
    <row r="64" spans="1:10">
      <c r="A64" s="16" t="s">
        <v>218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3" t="s">
        <v>183</v>
      </c>
      <c r="B65" s="20">
        <v>3624.04</v>
      </c>
      <c r="C65" s="20">
        <v>2269.64</v>
      </c>
      <c r="D65" s="20">
        <v>2815.89</v>
      </c>
      <c r="E65" s="20">
        <v>3432.56</v>
      </c>
      <c r="F65" s="20">
        <v>3916.71</v>
      </c>
      <c r="G65" s="20">
        <v>5682.82</v>
      </c>
      <c r="H65" s="20"/>
      <c r="I65" s="20"/>
      <c r="J65" s="20"/>
    </row>
    <row r="66" spans="1:10">
      <c r="A66" s="13" t="s">
        <v>184</v>
      </c>
      <c r="B66" s="14">
        <v>54.29</v>
      </c>
      <c r="C66" s="14">
        <v>78.89</v>
      </c>
      <c r="D66" s="14">
        <v>84.8</v>
      </c>
      <c r="E66" s="14">
        <v>88.95</v>
      </c>
      <c r="F66" s="14">
        <v>74.17</v>
      </c>
      <c r="G66" s="14">
        <v>133.19999999999999</v>
      </c>
      <c r="H66" s="14"/>
      <c r="I66" s="14"/>
      <c r="J66" s="14"/>
    </row>
    <row r="67" spans="1:10">
      <c r="A67" s="13" t="s">
        <v>185</v>
      </c>
      <c r="B67" s="14">
        <v>1.5</v>
      </c>
      <c r="C67" s="14">
        <v>3.48</v>
      </c>
      <c r="D67" s="14">
        <v>3.01</v>
      </c>
      <c r="E67" s="14">
        <v>2.59</v>
      </c>
      <c r="F67" s="14">
        <v>1.89</v>
      </c>
      <c r="G67" s="14">
        <v>2.34</v>
      </c>
      <c r="H67" s="14"/>
      <c r="I67" s="14"/>
      <c r="J67" s="14"/>
    </row>
    <row r="68" spans="1:10">
      <c r="A68" s="18" t="s">
        <v>219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3" t="s">
        <v>183</v>
      </c>
      <c r="B69" s="20">
        <v>501.72</v>
      </c>
      <c r="C69" s="20">
        <v>314.81</v>
      </c>
      <c r="D69" s="20">
        <v>400.44</v>
      </c>
      <c r="E69" s="20">
        <v>465.48</v>
      </c>
      <c r="F69" s="20">
        <v>552.11</v>
      </c>
      <c r="G69" s="20">
        <v>775.38</v>
      </c>
      <c r="H69" s="20"/>
      <c r="I69" s="20"/>
      <c r="J69" s="20"/>
    </row>
    <row r="70" spans="1:10">
      <c r="A70" s="13" t="s">
        <v>184</v>
      </c>
      <c r="B70" s="14">
        <v>9.77</v>
      </c>
      <c r="C70" s="14">
        <v>12.59</v>
      </c>
      <c r="D70" s="14">
        <v>14.41</v>
      </c>
      <c r="E70" s="14">
        <v>14.67</v>
      </c>
      <c r="F70" s="14">
        <v>17.309999999999999</v>
      </c>
      <c r="G70" s="14">
        <v>24.06</v>
      </c>
      <c r="H70" s="14"/>
      <c r="I70" s="14"/>
      <c r="J70" s="14"/>
    </row>
    <row r="71" spans="1:10">
      <c r="A71" s="13" t="s">
        <v>185</v>
      </c>
      <c r="B71" s="14">
        <v>1.95</v>
      </c>
      <c r="C71" s="14">
        <v>4</v>
      </c>
      <c r="D71" s="14">
        <v>3.6</v>
      </c>
      <c r="E71" s="14">
        <v>3.15</v>
      </c>
      <c r="F71" s="14">
        <v>3.14</v>
      </c>
      <c r="G71" s="14">
        <v>3.1</v>
      </c>
      <c r="H71" s="14"/>
      <c r="I71" s="14"/>
      <c r="J71" s="14"/>
    </row>
    <row r="72" spans="1:10">
      <c r="A72" s="21" t="s">
        <v>220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3" t="s">
        <v>183</v>
      </c>
      <c r="B73" s="20">
        <v>164.61</v>
      </c>
      <c r="C73" s="20">
        <v>103.65</v>
      </c>
      <c r="D73" s="20">
        <v>135.26</v>
      </c>
      <c r="E73" s="20">
        <v>153.41</v>
      </c>
      <c r="F73" s="20">
        <v>179.53</v>
      </c>
      <c r="G73" s="20">
        <v>251.1</v>
      </c>
      <c r="H73" s="20"/>
      <c r="I73" s="20"/>
      <c r="J73" s="20"/>
    </row>
    <row r="74" spans="1:10">
      <c r="A74" s="13" t="s">
        <v>184</v>
      </c>
      <c r="B74" s="14">
        <v>3.53</v>
      </c>
      <c r="C74" s="14">
        <v>4.82</v>
      </c>
      <c r="D74" s="14">
        <v>6.02</v>
      </c>
      <c r="E74" s="14">
        <v>5.6</v>
      </c>
      <c r="F74" s="14">
        <v>6.57</v>
      </c>
      <c r="G74" s="14">
        <v>8.41</v>
      </c>
      <c r="H74" s="14"/>
      <c r="I74" s="14"/>
      <c r="J74" s="14"/>
    </row>
    <row r="75" spans="1:10">
      <c r="A75" s="13" t="s">
        <v>185</v>
      </c>
      <c r="B75" s="14">
        <v>2.14</v>
      </c>
      <c r="C75" s="14">
        <v>4.6500000000000004</v>
      </c>
      <c r="D75" s="14">
        <v>4.45</v>
      </c>
      <c r="E75" s="14">
        <v>3.65</v>
      </c>
      <c r="F75" s="14">
        <v>3.66</v>
      </c>
      <c r="G75" s="14">
        <v>3.35</v>
      </c>
      <c r="H75" s="14"/>
      <c r="I75" s="14"/>
      <c r="J75" s="14"/>
    </row>
    <row r="76" spans="1:10">
      <c r="A76" s="21" t="s">
        <v>221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3" t="s">
        <v>183</v>
      </c>
      <c r="B77" s="20">
        <v>337.1</v>
      </c>
      <c r="C77" s="20">
        <v>211.16</v>
      </c>
      <c r="D77" s="20">
        <v>265.17</v>
      </c>
      <c r="E77" s="20">
        <v>312.06</v>
      </c>
      <c r="F77" s="20">
        <v>372.57</v>
      </c>
      <c r="G77" s="20">
        <v>524.29</v>
      </c>
      <c r="H77" s="20"/>
      <c r="I77" s="20"/>
      <c r="J77" s="20"/>
    </row>
    <row r="78" spans="1:10">
      <c r="A78" s="13" t="s">
        <v>184</v>
      </c>
      <c r="B78" s="14">
        <v>6.81</v>
      </c>
      <c r="C78" s="14">
        <v>9.11</v>
      </c>
      <c r="D78" s="14">
        <v>9.92</v>
      </c>
      <c r="E78" s="14">
        <v>11.35</v>
      </c>
      <c r="F78" s="14">
        <v>13.22</v>
      </c>
      <c r="G78" s="14">
        <v>18.149999999999999</v>
      </c>
      <c r="H78" s="14"/>
      <c r="I78" s="14"/>
      <c r="J78" s="14"/>
    </row>
    <row r="79" spans="1:10">
      <c r="A79" s="13" t="s">
        <v>185</v>
      </c>
      <c r="B79" s="14">
        <v>2.02</v>
      </c>
      <c r="C79" s="14">
        <v>4.3099999999999996</v>
      </c>
      <c r="D79" s="14">
        <v>3.74</v>
      </c>
      <c r="E79" s="14">
        <v>3.64</v>
      </c>
      <c r="F79" s="14">
        <v>3.55</v>
      </c>
      <c r="G79" s="14">
        <v>3.46</v>
      </c>
      <c r="H79" s="14"/>
      <c r="I79" s="14"/>
      <c r="J79" s="14"/>
    </row>
    <row r="80" spans="1:10">
      <c r="A80" s="18" t="s">
        <v>222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3" t="s">
        <v>183</v>
      </c>
      <c r="B81" s="20">
        <v>784.37</v>
      </c>
      <c r="C81" s="20">
        <v>519.24</v>
      </c>
      <c r="D81" s="20">
        <v>607.98</v>
      </c>
      <c r="E81" s="20">
        <v>761.51</v>
      </c>
      <c r="F81" s="20">
        <v>854</v>
      </c>
      <c r="G81" s="20">
        <v>1178.6199999999999</v>
      </c>
      <c r="H81" s="20"/>
      <c r="I81" s="20"/>
      <c r="J81" s="20"/>
    </row>
    <row r="82" spans="1:10">
      <c r="A82" s="13" t="s">
        <v>184</v>
      </c>
      <c r="B82" s="14">
        <v>16.21</v>
      </c>
      <c r="C82" s="14">
        <v>25.25</v>
      </c>
      <c r="D82" s="14">
        <v>21.31</v>
      </c>
      <c r="E82" s="14">
        <v>31.07</v>
      </c>
      <c r="F82" s="14">
        <v>41.06</v>
      </c>
      <c r="G82" s="14">
        <v>40.450000000000003</v>
      </c>
      <c r="H82" s="14"/>
      <c r="I82" s="14"/>
      <c r="J82" s="14"/>
    </row>
    <row r="83" spans="1:10">
      <c r="A83" s="13" t="s">
        <v>185</v>
      </c>
      <c r="B83" s="14">
        <v>2.0699999999999998</v>
      </c>
      <c r="C83" s="14">
        <v>4.8600000000000003</v>
      </c>
      <c r="D83" s="14">
        <v>3.51</v>
      </c>
      <c r="E83" s="14">
        <v>4.08</v>
      </c>
      <c r="F83" s="14">
        <v>4.8099999999999996</v>
      </c>
      <c r="G83" s="14">
        <v>3.43</v>
      </c>
      <c r="H83" s="14"/>
      <c r="I83" s="14"/>
      <c r="J83" s="14"/>
    </row>
    <row r="84" spans="1:10">
      <c r="A84" s="21" t="s">
        <v>223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3" t="s">
        <v>183</v>
      </c>
      <c r="B85" s="20">
        <v>216.7</v>
      </c>
      <c r="C85" s="20">
        <v>133.13</v>
      </c>
      <c r="D85" s="20">
        <v>156.85</v>
      </c>
      <c r="E85" s="20">
        <v>212.95</v>
      </c>
      <c r="F85" s="20">
        <v>254.26</v>
      </c>
      <c r="G85" s="20">
        <v>326.14999999999998</v>
      </c>
      <c r="H85" s="20"/>
      <c r="I85" s="20"/>
      <c r="J85" s="20"/>
    </row>
    <row r="86" spans="1:10">
      <c r="A86" s="13" t="s">
        <v>184</v>
      </c>
      <c r="B86" s="14">
        <v>9.73</v>
      </c>
      <c r="C86" s="14">
        <v>10.48</v>
      </c>
      <c r="D86" s="14">
        <v>7.42</v>
      </c>
      <c r="E86" s="14">
        <v>12.49</v>
      </c>
      <c r="F86" s="14">
        <v>38.08</v>
      </c>
      <c r="G86" s="14">
        <v>25.65</v>
      </c>
      <c r="H86" s="14"/>
      <c r="I86" s="14"/>
      <c r="J86" s="14"/>
    </row>
    <row r="87" spans="1:10">
      <c r="A87" s="13" t="s">
        <v>185</v>
      </c>
      <c r="B87" s="14">
        <v>4.49</v>
      </c>
      <c r="C87" s="14">
        <v>7.87</v>
      </c>
      <c r="D87" s="14">
        <v>4.7300000000000004</v>
      </c>
      <c r="E87" s="14">
        <v>5.87</v>
      </c>
      <c r="F87" s="14">
        <v>14.98</v>
      </c>
      <c r="G87" s="14">
        <v>7.87</v>
      </c>
      <c r="H87" s="14"/>
      <c r="I87" s="14"/>
      <c r="J87" s="14"/>
    </row>
    <row r="88" spans="1:10">
      <c r="A88" s="21" t="s">
        <v>224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3" t="s">
        <v>183</v>
      </c>
      <c r="B89" s="20">
        <v>148.99</v>
      </c>
      <c r="C89" s="20">
        <v>99.2</v>
      </c>
      <c r="D89" s="20">
        <v>120.48</v>
      </c>
      <c r="E89" s="20">
        <v>160.25</v>
      </c>
      <c r="F89" s="20">
        <v>162.36000000000001</v>
      </c>
      <c r="G89" s="20">
        <v>202.59</v>
      </c>
      <c r="H89" s="20"/>
      <c r="I89" s="20"/>
      <c r="J89" s="20"/>
    </row>
    <row r="90" spans="1:10">
      <c r="A90" s="13" t="s">
        <v>184</v>
      </c>
      <c r="B90" s="14">
        <v>3.8</v>
      </c>
      <c r="C90" s="14">
        <v>6.14</v>
      </c>
      <c r="D90" s="14">
        <v>6.27</v>
      </c>
      <c r="E90" s="14">
        <v>8.2100000000000009</v>
      </c>
      <c r="F90" s="14">
        <v>7.19</v>
      </c>
      <c r="G90" s="14">
        <v>8.65</v>
      </c>
      <c r="H90" s="14"/>
      <c r="I90" s="14"/>
      <c r="J90" s="14"/>
    </row>
    <row r="91" spans="1:10">
      <c r="A91" s="13" t="s">
        <v>185</v>
      </c>
      <c r="B91" s="14">
        <v>2.5499999999999998</v>
      </c>
      <c r="C91" s="14">
        <v>6.19</v>
      </c>
      <c r="D91" s="14">
        <v>5.21</v>
      </c>
      <c r="E91" s="14">
        <v>5.13</v>
      </c>
      <c r="F91" s="14">
        <v>4.43</v>
      </c>
      <c r="G91" s="14">
        <v>4.2699999999999996</v>
      </c>
      <c r="H91" s="14"/>
      <c r="I91" s="14"/>
      <c r="J91" s="14"/>
    </row>
    <row r="92" spans="1:10">
      <c r="A92" s="21" t="s">
        <v>225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3" t="s">
        <v>183</v>
      </c>
      <c r="B93" s="20">
        <v>117.19</v>
      </c>
      <c r="C93" s="20">
        <v>78.17</v>
      </c>
      <c r="D93" s="20">
        <v>85.09</v>
      </c>
      <c r="E93" s="20">
        <v>109.12</v>
      </c>
      <c r="F93" s="20">
        <v>136.55000000000001</v>
      </c>
      <c r="G93" s="20">
        <v>176.93</v>
      </c>
      <c r="H93" s="20"/>
      <c r="I93" s="20"/>
      <c r="J93" s="20"/>
    </row>
    <row r="94" spans="1:10">
      <c r="A94" s="13" t="s">
        <v>184</v>
      </c>
      <c r="B94" s="14">
        <v>2.85</v>
      </c>
      <c r="C94" s="14">
        <v>5.0999999999999996</v>
      </c>
      <c r="D94" s="14">
        <v>3.98</v>
      </c>
      <c r="E94" s="14">
        <v>7.36</v>
      </c>
      <c r="F94" s="14">
        <v>6.61</v>
      </c>
      <c r="G94" s="14">
        <v>7.65</v>
      </c>
      <c r="H94" s="14"/>
      <c r="I94" s="14"/>
      <c r="J94" s="14"/>
    </row>
    <row r="95" spans="1:10">
      <c r="A95" s="13" t="s">
        <v>185</v>
      </c>
      <c r="B95" s="14">
        <v>2.4300000000000002</v>
      </c>
      <c r="C95" s="14">
        <v>6.53</v>
      </c>
      <c r="D95" s="14">
        <v>4.67</v>
      </c>
      <c r="E95" s="14">
        <v>6.75</v>
      </c>
      <c r="F95" s="14">
        <v>4.84</v>
      </c>
      <c r="G95" s="14">
        <v>4.32</v>
      </c>
      <c r="H95" s="14"/>
      <c r="I95" s="14"/>
      <c r="J95" s="14"/>
    </row>
    <row r="96" spans="1:10">
      <c r="A96" s="21" t="s">
        <v>226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3" t="s">
        <v>183</v>
      </c>
      <c r="B97" s="20">
        <v>138.12</v>
      </c>
      <c r="C97" s="20">
        <v>99.85</v>
      </c>
      <c r="D97" s="20">
        <v>114.64</v>
      </c>
      <c r="E97" s="20">
        <v>135.83000000000001</v>
      </c>
      <c r="F97" s="20">
        <v>141.22</v>
      </c>
      <c r="G97" s="20">
        <v>198.98</v>
      </c>
      <c r="H97" s="20"/>
      <c r="I97" s="20"/>
      <c r="J97" s="20"/>
    </row>
    <row r="98" spans="1:10">
      <c r="A98" s="13" t="s">
        <v>184</v>
      </c>
      <c r="B98" s="14">
        <v>3.43</v>
      </c>
      <c r="C98" s="14">
        <v>7.05</v>
      </c>
      <c r="D98" s="14">
        <v>7.21</v>
      </c>
      <c r="E98" s="14">
        <v>7.78</v>
      </c>
      <c r="F98" s="14">
        <v>5.28</v>
      </c>
      <c r="G98" s="14">
        <v>8.7100000000000009</v>
      </c>
      <c r="H98" s="14"/>
      <c r="I98" s="14"/>
      <c r="J98" s="14"/>
    </row>
    <row r="99" spans="1:10">
      <c r="A99" s="13" t="s">
        <v>185</v>
      </c>
      <c r="B99" s="14">
        <v>2.4900000000000002</v>
      </c>
      <c r="C99" s="14">
        <v>7.06</v>
      </c>
      <c r="D99" s="14">
        <v>6.29</v>
      </c>
      <c r="E99" s="14">
        <v>5.73</v>
      </c>
      <c r="F99" s="14">
        <v>3.74</v>
      </c>
      <c r="G99" s="14">
        <v>4.38</v>
      </c>
      <c r="H99" s="14"/>
      <c r="I99" s="14"/>
      <c r="J99" s="14"/>
    </row>
    <row r="100" spans="1:10">
      <c r="A100" s="21" t="s">
        <v>227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3" t="s">
        <v>183</v>
      </c>
      <c r="B101" s="20">
        <v>117.08</v>
      </c>
      <c r="C101" s="20">
        <v>73.569999999999993</v>
      </c>
      <c r="D101" s="20">
        <v>90.7</v>
      </c>
      <c r="E101" s="20">
        <v>98.74</v>
      </c>
      <c r="F101" s="20">
        <v>113.4</v>
      </c>
      <c r="G101" s="20">
        <v>208.9</v>
      </c>
      <c r="H101" s="20"/>
      <c r="I101" s="20"/>
      <c r="J101" s="20"/>
    </row>
    <row r="102" spans="1:10">
      <c r="A102" s="13" t="s">
        <v>184</v>
      </c>
      <c r="B102" s="14">
        <v>3.92</v>
      </c>
      <c r="C102" s="14">
        <v>6.36</v>
      </c>
      <c r="D102" s="14">
        <v>5.2</v>
      </c>
      <c r="E102" s="14">
        <v>7.15</v>
      </c>
      <c r="F102" s="14">
        <v>8.1999999999999993</v>
      </c>
      <c r="G102" s="14">
        <v>11.71</v>
      </c>
      <c r="H102" s="14"/>
      <c r="I102" s="14"/>
      <c r="J102" s="14"/>
    </row>
    <row r="103" spans="1:10">
      <c r="A103" s="13" t="s">
        <v>185</v>
      </c>
      <c r="B103" s="14">
        <v>3.35</v>
      </c>
      <c r="C103" s="14">
        <v>8.64</v>
      </c>
      <c r="D103" s="14">
        <v>5.74</v>
      </c>
      <c r="E103" s="14">
        <v>7.24</v>
      </c>
      <c r="F103" s="14">
        <v>7.23</v>
      </c>
      <c r="G103" s="14">
        <v>5.6</v>
      </c>
      <c r="H103" s="14"/>
      <c r="I103" s="14"/>
      <c r="J103" s="14"/>
    </row>
    <row r="104" spans="1:10">
      <c r="A104" s="21" t="s">
        <v>228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3" t="s">
        <v>183</v>
      </c>
      <c r="B105" s="20">
        <v>46.29</v>
      </c>
      <c r="C105" s="20">
        <v>35.31</v>
      </c>
      <c r="D105" s="20">
        <v>40.229999999999997</v>
      </c>
      <c r="E105" s="20">
        <v>44.62</v>
      </c>
      <c r="F105" s="20">
        <v>46.21</v>
      </c>
      <c r="G105" s="20">
        <v>65.069999999999993</v>
      </c>
      <c r="H105" s="20"/>
      <c r="I105" s="20"/>
      <c r="J105" s="20"/>
    </row>
    <row r="106" spans="1:10">
      <c r="A106" s="13" t="s">
        <v>184</v>
      </c>
      <c r="B106" s="14">
        <v>0.93</v>
      </c>
      <c r="C106" s="14">
        <v>2.0499999999999998</v>
      </c>
      <c r="D106" s="14">
        <v>1.67</v>
      </c>
      <c r="E106" s="14">
        <v>2</v>
      </c>
      <c r="F106" s="14">
        <v>1.9</v>
      </c>
      <c r="G106" s="14">
        <v>2.08</v>
      </c>
      <c r="H106" s="14"/>
      <c r="I106" s="14"/>
      <c r="J106" s="14"/>
    </row>
    <row r="107" spans="1:10">
      <c r="A107" s="13" t="s">
        <v>185</v>
      </c>
      <c r="B107" s="14">
        <v>2.02</v>
      </c>
      <c r="C107" s="14">
        <v>5.81</v>
      </c>
      <c r="D107" s="14">
        <v>4.16</v>
      </c>
      <c r="E107" s="14">
        <v>4.47</v>
      </c>
      <c r="F107" s="14">
        <v>4.1100000000000003</v>
      </c>
      <c r="G107" s="14">
        <v>3.19</v>
      </c>
      <c r="H107" s="14"/>
      <c r="I107" s="14"/>
      <c r="J107" s="14"/>
    </row>
    <row r="108" spans="1:10">
      <c r="A108" s="18" t="s">
        <v>229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3" t="s">
        <v>183</v>
      </c>
      <c r="B109" s="20">
        <v>380.44</v>
      </c>
      <c r="C109" s="20">
        <v>230.24</v>
      </c>
      <c r="D109" s="20">
        <v>291.26</v>
      </c>
      <c r="E109" s="20">
        <v>355.23</v>
      </c>
      <c r="F109" s="20">
        <v>414.08</v>
      </c>
      <c r="G109" s="20">
        <v>611.09</v>
      </c>
      <c r="H109" s="20"/>
      <c r="I109" s="20"/>
      <c r="J109" s="20"/>
    </row>
    <row r="110" spans="1:10">
      <c r="A110" s="13" t="s">
        <v>184</v>
      </c>
      <c r="B110" s="14">
        <v>5.82</v>
      </c>
      <c r="C110" s="14">
        <v>8.2100000000000009</v>
      </c>
      <c r="D110" s="14">
        <v>9.64</v>
      </c>
      <c r="E110" s="14">
        <v>8.98</v>
      </c>
      <c r="F110" s="14">
        <v>12.96</v>
      </c>
      <c r="G110" s="14">
        <v>15.21</v>
      </c>
      <c r="H110" s="14"/>
      <c r="I110" s="14"/>
      <c r="J110" s="14"/>
    </row>
    <row r="111" spans="1:10">
      <c r="A111" s="13" t="s">
        <v>185</v>
      </c>
      <c r="B111" s="14">
        <v>1.53</v>
      </c>
      <c r="C111" s="14">
        <v>3.57</v>
      </c>
      <c r="D111" s="14">
        <v>3.31</v>
      </c>
      <c r="E111" s="14">
        <v>2.5299999999999998</v>
      </c>
      <c r="F111" s="14">
        <v>3.13</v>
      </c>
      <c r="G111" s="14">
        <v>2.4900000000000002</v>
      </c>
      <c r="H111" s="14"/>
      <c r="I111" s="14"/>
      <c r="J111" s="14"/>
    </row>
    <row r="112" spans="1:10">
      <c r="A112" s="21" t="s">
        <v>230</v>
      </c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3" t="s">
        <v>183</v>
      </c>
      <c r="B113" s="20">
        <v>140.91999999999999</v>
      </c>
      <c r="C113" s="20">
        <v>95.35</v>
      </c>
      <c r="D113" s="20">
        <v>117.73</v>
      </c>
      <c r="E113" s="20">
        <v>131.69999999999999</v>
      </c>
      <c r="F113" s="20">
        <v>154.72999999999999</v>
      </c>
      <c r="G113" s="20">
        <v>204.98</v>
      </c>
      <c r="H113" s="20"/>
      <c r="I113" s="20"/>
      <c r="J113" s="20"/>
    </row>
    <row r="114" spans="1:10">
      <c r="A114" s="13" t="s">
        <v>184</v>
      </c>
      <c r="B114" s="14">
        <v>1.88</v>
      </c>
      <c r="C114" s="14">
        <v>3.74</v>
      </c>
      <c r="D114" s="14">
        <v>3.82</v>
      </c>
      <c r="E114" s="14">
        <v>4.2699999999999996</v>
      </c>
      <c r="F114" s="14">
        <v>5.0599999999999996</v>
      </c>
      <c r="G114" s="14">
        <v>5.5</v>
      </c>
      <c r="H114" s="14"/>
      <c r="I114" s="14"/>
      <c r="J114" s="14"/>
    </row>
    <row r="115" spans="1:10">
      <c r="A115" s="13" t="s">
        <v>185</v>
      </c>
      <c r="B115" s="14">
        <v>1.33</v>
      </c>
      <c r="C115" s="14">
        <v>3.93</v>
      </c>
      <c r="D115" s="14">
        <v>3.24</v>
      </c>
      <c r="E115" s="14">
        <v>3.24</v>
      </c>
      <c r="F115" s="14">
        <v>3.27</v>
      </c>
      <c r="G115" s="14">
        <v>2.68</v>
      </c>
      <c r="H115" s="14"/>
      <c r="I115" s="14"/>
      <c r="J115" s="14"/>
    </row>
    <row r="116" spans="1:10">
      <c r="A116" s="21" t="s">
        <v>231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3" t="s">
        <v>183</v>
      </c>
      <c r="B117" s="20">
        <v>239.52</v>
      </c>
      <c r="C117" s="20">
        <v>134.88999999999999</v>
      </c>
      <c r="D117" s="20">
        <v>173.53</v>
      </c>
      <c r="E117" s="20">
        <v>223.52</v>
      </c>
      <c r="F117" s="20">
        <v>259.35000000000002</v>
      </c>
      <c r="G117" s="20">
        <v>406.1</v>
      </c>
      <c r="H117" s="20"/>
      <c r="I117" s="20"/>
      <c r="J117" s="20"/>
    </row>
    <row r="118" spans="1:10">
      <c r="A118" s="13" t="s">
        <v>184</v>
      </c>
      <c r="B118" s="14">
        <v>4.71</v>
      </c>
      <c r="C118" s="14">
        <v>5.62</v>
      </c>
      <c r="D118" s="14">
        <v>7.15</v>
      </c>
      <c r="E118" s="14">
        <v>6.87</v>
      </c>
      <c r="F118" s="14">
        <v>9.6300000000000008</v>
      </c>
      <c r="G118" s="14">
        <v>12.15</v>
      </c>
      <c r="H118" s="14"/>
      <c r="I118" s="14"/>
      <c r="J118" s="14"/>
    </row>
    <row r="119" spans="1:10">
      <c r="A119" s="13" t="s">
        <v>185</v>
      </c>
      <c r="B119" s="14">
        <v>1.97</v>
      </c>
      <c r="C119" s="14">
        <v>4.16</v>
      </c>
      <c r="D119" s="14">
        <v>4.12</v>
      </c>
      <c r="E119" s="14">
        <v>3.07</v>
      </c>
      <c r="F119" s="14">
        <v>3.71</v>
      </c>
      <c r="G119" s="14">
        <v>2.99</v>
      </c>
      <c r="H119" s="14"/>
      <c r="I119" s="14"/>
      <c r="J119" s="14"/>
    </row>
    <row r="120" spans="1:10">
      <c r="A120" s="18" t="s">
        <v>232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3" t="s">
        <v>183</v>
      </c>
      <c r="B121" s="20">
        <v>679.48</v>
      </c>
      <c r="C121" s="20">
        <v>409.65</v>
      </c>
      <c r="D121" s="20">
        <v>539.25</v>
      </c>
      <c r="E121" s="20">
        <v>614.62</v>
      </c>
      <c r="F121" s="20">
        <v>711.24</v>
      </c>
      <c r="G121" s="20">
        <v>1122.0999999999999</v>
      </c>
      <c r="H121" s="20"/>
      <c r="I121" s="20"/>
      <c r="J121" s="20"/>
    </row>
    <row r="122" spans="1:10">
      <c r="A122" s="13" t="s">
        <v>184</v>
      </c>
      <c r="B122" s="14">
        <v>13.17</v>
      </c>
      <c r="C122" s="14">
        <v>16.760000000000002</v>
      </c>
      <c r="D122" s="14">
        <v>20.239999999999998</v>
      </c>
      <c r="E122" s="14">
        <v>19.170000000000002</v>
      </c>
      <c r="F122" s="14">
        <v>20.51</v>
      </c>
      <c r="G122" s="14">
        <v>28.34</v>
      </c>
      <c r="H122" s="14"/>
      <c r="I122" s="14"/>
      <c r="J122" s="14"/>
    </row>
    <row r="123" spans="1:10">
      <c r="A123" s="13" t="s">
        <v>185</v>
      </c>
      <c r="B123" s="14">
        <v>1.94</v>
      </c>
      <c r="C123" s="14">
        <v>4.09</v>
      </c>
      <c r="D123" s="14">
        <v>3.75</v>
      </c>
      <c r="E123" s="14">
        <v>3.12</v>
      </c>
      <c r="F123" s="14">
        <v>2.88</v>
      </c>
      <c r="G123" s="14">
        <v>2.5299999999999998</v>
      </c>
      <c r="H123" s="14"/>
      <c r="I123" s="14"/>
      <c r="J123" s="14"/>
    </row>
    <row r="124" spans="1:10">
      <c r="A124" s="21" t="s">
        <v>233</v>
      </c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3" t="s">
        <v>183</v>
      </c>
      <c r="B125" s="20">
        <v>232.24</v>
      </c>
      <c r="C125" s="20">
        <v>132.72999999999999</v>
      </c>
      <c r="D125" s="20">
        <v>180.63</v>
      </c>
      <c r="E125" s="20">
        <v>194.96</v>
      </c>
      <c r="F125" s="20">
        <v>244.22</v>
      </c>
      <c r="G125" s="20">
        <v>408.43</v>
      </c>
      <c r="H125" s="20"/>
      <c r="I125" s="20"/>
      <c r="J125" s="20"/>
    </row>
    <row r="126" spans="1:10">
      <c r="A126" s="13" t="s">
        <v>184</v>
      </c>
      <c r="B126" s="14">
        <v>5.34</v>
      </c>
      <c r="C126" s="14">
        <v>6.07</v>
      </c>
      <c r="D126" s="14">
        <v>8.8000000000000007</v>
      </c>
      <c r="E126" s="14">
        <v>7.83</v>
      </c>
      <c r="F126" s="14">
        <v>8.4700000000000006</v>
      </c>
      <c r="G126" s="14">
        <v>15.44</v>
      </c>
      <c r="H126" s="14"/>
      <c r="I126" s="14"/>
      <c r="J126" s="14"/>
    </row>
    <row r="127" spans="1:10">
      <c r="A127" s="13" t="s">
        <v>185</v>
      </c>
      <c r="B127" s="14">
        <v>2.2999999999999998</v>
      </c>
      <c r="C127" s="14">
        <v>4.57</v>
      </c>
      <c r="D127" s="14">
        <v>4.87</v>
      </c>
      <c r="E127" s="14">
        <v>4.01</v>
      </c>
      <c r="F127" s="14">
        <v>3.47</v>
      </c>
      <c r="G127" s="14">
        <v>3.78</v>
      </c>
      <c r="H127" s="14"/>
      <c r="I127" s="14"/>
      <c r="J127" s="14"/>
    </row>
    <row r="128" spans="1:10">
      <c r="A128" s="21" t="s">
        <v>234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3" t="s">
        <v>183</v>
      </c>
      <c r="B129" s="20">
        <v>210.47</v>
      </c>
      <c r="C129" s="20">
        <v>126.89</v>
      </c>
      <c r="D129" s="20">
        <v>170.23</v>
      </c>
      <c r="E129" s="20">
        <v>188.5</v>
      </c>
      <c r="F129" s="20">
        <v>221.86</v>
      </c>
      <c r="G129" s="20">
        <v>344.72</v>
      </c>
      <c r="H129" s="20"/>
      <c r="I129" s="20"/>
      <c r="J129" s="20"/>
    </row>
    <row r="130" spans="1:10">
      <c r="A130" s="13" t="s">
        <v>184</v>
      </c>
      <c r="B130" s="14">
        <v>3.85</v>
      </c>
      <c r="C130" s="14">
        <v>5.63</v>
      </c>
      <c r="D130" s="14">
        <v>6.97</v>
      </c>
      <c r="E130" s="14">
        <v>6.96</v>
      </c>
      <c r="F130" s="14">
        <v>7.49</v>
      </c>
      <c r="G130" s="14">
        <v>7.33</v>
      </c>
      <c r="H130" s="14"/>
      <c r="I130" s="14"/>
      <c r="J130" s="14"/>
    </row>
    <row r="131" spans="1:10">
      <c r="A131" s="13" t="s">
        <v>185</v>
      </c>
      <c r="B131" s="14">
        <v>1.83</v>
      </c>
      <c r="C131" s="14">
        <v>4.43</v>
      </c>
      <c r="D131" s="14">
        <v>4.09</v>
      </c>
      <c r="E131" s="14">
        <v>3.69</v>
      </c>
      <c r="F131" s="14">
        <v>3.38</v>
      </c>
      <c r="G131" s="14">
        <v>2.13</v>
      </c>
      <c r="H131" s="14"/>
      <c r="I131" s="14"/>
      <c r="J131" s="14"/>
    </row>
    <row r="132" spans="1:10">
      <c r="A132" s="21" t="s">
        <v>235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3" t="s">
        <v>183</v>
      </c>
      <c r="B133" s="20">
        <v>112.75</v>
      </c>
      <c r="C133" s="20">
        <v>69.95</v>
      </c>
      <c r="D133" s="20">
        <v>85.35</v>
      </c>
      <c r="E133" s="20">
        <v>107.74</v>
      </c>
      <c r="F133" s="20">
        <v>114.83</v>
      </c>
      <c r="G133" s="20">
        <v>185.8</v>
      </c>
      <c r="H133" s="20"/>
      <c r="I133" s="20"/>
      <c r="J133" s="20"/>
    </row>
    <row r="134" spans="1:10">
      <c r="A134" s="13" t="s">
        <v>184</v>
      </c>
      <c r="B134" s="14">
        <v>2.57</v>
      </c>
      <c r="C134" s="14">
        <v>3.68</v>
      </c>
      <c r="D134" s="14">
        <v>4.51</v>
      </c>
      <c r="E134" s="14">
        <v>3.99</v>
      </c>
      <c r="F134" s="14">
        <v>4.41</v>
      </c>
      <c r="G134" s="14">
        <v>7.13</v>
      </c>
      <c r="H134" s="14"/>
      <c r="I134" s="14"/>
      <c r="J134" s="14"/>
    </row>
    <row r="135" spans="1:10">
      <c r="A135" s="13" t="s">
        <v>185</v>
      </c>
      <c r="B135" s="14">
        <v>2.2799999999999998</v>
      </c>
      <c r="C135" s="14">
        <v>5.26</v>
      </c>
      <c r="D135" s="14">
        <v>5.28</v>
      </c>
      <c r="E135" s="14">
        <v>3.7</v>
      </c>
      <c r="F135" s="14">
        <v>3.84</v>
      </c>
      <c r="G135" s="14">
        <v>3.84</v>
      </c>
      <c r="H135" s="14"/>
      <c r="I135" s="14"/>
      <c r="J135" s="14"/>
    </row>
    <row r="136" spans="1:10">
      <c r="A136" s="21" t="s">
        <v>236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3" t="s">
        <v>183</v>
      </c>
      <c r="B137" s="20">
        <v>124.02</v>
      </c>
      <c r="C137" s="20">
        <v>80.08</v>
      </c>
      <c r="D137" s="20">
        <v>103.04</v>
      </c>
      <c r="E137" s="20">
        <v>123.42</v>
      </c>
      <c r="F137" s="20">
        <v>130.33000000000001</v>
      </c>
      <c r="G137" s="20">
        <v>183.14</v>
      </c>
      <c r="H137" s="20"/>
      <c r="I137" s="20"/>
      <c r="J137" s="20"/>
    </row>
    <row r="138" spans="1:10">
      <c r="A138" s="13" t="s">
        <v>184</v>
      </c>
      <c r="B138" s="14">
        <v>3.54</v>
      </c>
      <c r="C138" s="14">
        <v>5.46</v>
      </c>
      <c r="D138" s="14">
        <v>4.58</v>
      </c>
      <c r="E138" s="14">
        <v>6.27</v>
      </c>
      <c r="F138" s="14">
        <v>5.81</v>
      </c>
      <c r="G138" s="14">
        <v>7.47</v>
      </c>
      <c r="H138" s="14"/>
      <c r="I138" s="14"/>
      <c r="J138" s="14"/>
    </row>
    <row r="139" spans="1:10">
      <c r="A139" s="13" t="s">
        <v>185</v>
      </c>
      <c r="B139" s="14">
        <v>2.86</v>
      </c>
      <c r="C139" s="14">
        <v>6.82</v>
      </c>
      <c r="D139" s="14">
        <v>4.4400000000000004</v>
      </c>
      <c r="E139" s="14">
        <v>5.08</v>
      </c>
      <c r="F139" s="14">
        <v>4.46</v>
      </c>
      <c r="G139" s="14">
        <v>4.08</v>
      </c>
      <c r="H139" s="14"/>
      <c r="I139" s="14"/>
      <c r="J139" s="14"/>
    </row>
    <row r="140" spans="1:10">
      <c r="A140" s="18" t="s">
        <v>237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3" t="s">
        <v>183</v>
      </c>
      <c r="B141" s="20">
        <v>1278.04</v>
      </c>
      <c r="C141" s="20">
        <v>795.7</v>
      </c>
      <c r="D141" s="20">
        <v>976.97</v>
      </c>
      <c r="E141" s="20">
        <v>1235.73</v>
      </c>
      <c r="F141" s="20">
        <v>1385.28</v>
      </c>
      <c r="G141" s="20">
        <v>1995.63</v>
      </c>
      <c r="H141" s="20"/>
      <c r="I141" s="20"/>
      <c r="J141" s="20"/>
    </row>
    <row r="142" spans="1:10">
      <c r="A142" s="13" t="s">
        <v>184</v>
      </c>
      <c r="B142" s="14">
        <v>20.8</v>
      </c>
      <c r="C142" s="14">
        <v>28.64</v>
      </c>
      <c r="D142" s="14">
        <v>31.52</v>
      </c>
      <c r="E142" s="14">
        <v>31.77</v>
      </c>
      <c r="F142" s="14">
        <v>31.41</v>
      </c>
      <c r="G142" s="14">
        <v>49.71</v>
      </c>
      <c r="H142" s="14"/>
      <c r="I142" s="14"/>
      <c r="J142" s="14"/>
    </row>
    <row r="143" spans="1:10">
      <c r="A143" s="13" t="s">
        <v>185</v>
      </c>
      <c r="B143" s="14">
        <v>1.63</v>
      </c>
      <c r="C143" s="14">
        <v>3.6</v>
      </c>
      <c r="D143" s="14">
        <v>3.23</v>
      </c>
      <c r="E143" s="14">
        <v>2.57</v>
      </c>
      <c r="F143" s="14">
        <v>2.27</v>
      </c>
      <c r="G143" s="14">
        <v>2.4900000000000002</v>
      </c>
      <c r="H143" s="14"/>
      <c r="I143" s="14"/>
      <c r="J143" s="14"/>
    </row>
    <row r="144" spans="1:10">
      <c r="A144" s="21" t="s">
        <v>238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3" t="s">
        <v>183</v>
      </c>
      <c r="B145" s="20">
        <v>131.99</v>
      </c>
      <c r="C145" s="20">
        <v>85.09</v>
      </c>
      <c r="D145" s="20">
        <v>101.32</v>
      </c>
      <c r="E145" s="20">
        <v>124.05</v>
      </c>
      <c r="F145" s="20">
        <v>146.41</v>
      </c>
      <c r="G145" s="20">
        <v>202.99</v>
      </c>
      <c r="H145" s="20"/>
      <c r="I145" s="20"/>
      <c r="J145" s="20"/>
    </row>
    <row r="146" spans="1:10">
      <c r="A146" s="13" t="s">
        <v>184</v>
      </c>
      <c r="B146" s="14">
        <v>3.53</v>
      </c>
      <c r="C146" s="14">
        <v>5.0199999999999996</v>
      </c>
      <c r="D146" s="14">
        <v>5.54</v>
      </c>
      <c r="E146" s="14">
        <v>4.74</v>
      </c>
      <c r="F146" s="14">
        <v>7.71</v>
      </c>
      <c r="G146" s="14">
        <v>8.93</v>
      </c>
      <c r="H146" s="14"/>
      <c r="I146" s="14"/>
      <c r="J146" s="14"/>
    </row>
    <row r="147" spans="1:10">
      <c r="A147" s="13" t="s">
        <v>185</v>
      </c>
      <c r="B147" s="14">
        <v>2.67</v>
      </c>
      <c r="C147" s="14">
        <v>5.9</v>
      </c>
      <c r="D147" s="14">
        <v>5.47</v>
      </c>
      <c r="E147" s="14">
        <v>3.82</v>
      </c>
      <c r="F147" s="14">
        <v>5.27</v>
      </c>
      <c r="G147" s="14">
        <v>4.4000000000000004</v>
      </c>
      <c r="H147" s="14"/>
      <c r="I147" s="14"/>
      <c r="J147" s="14"/>
    </row>
    <row r="148" spans="1:10">
      <c r="A148" s="21" t="s">
        <v>239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3" t="s">
        <v>183</v>
      </c>
      <c r="B149" s="20">
        <v>102.6</v>
      </c>
      <c r="C149" s="20">
        <v>68.97</v>
      </c>
      <c r="D149" s="20">
        <v>82.75</v>
      </c>
      <c r="E149" s="20">
        <v>102.73</v>
      </c>
      <c r="F149" s="20">
        <v>105</v>
      </c>
      <c r="G149" s="20">
        <v>153.47999999999999</v>
      </c>
      <c r="H149" s="20"/>
      <c r="I149" s="20"/>
      <c r="J149" s="20"/>
    </row>
    <row r="150" spans="1:10">
      <c r="A150" s="13" t="s">
        <v>184</v>
      </c>
      <c r="B150" s="14">
        <v>2.16</v>
      </c>
      <c r="C150" s="14">
        <v>3.55</v>
      </c>
      <c r="D150" s="14">
        <v>3.83</v>
      </c>
      <c r="E150" s="14">
        <v>5.15</v>
      </c>
      <c r="F150" s="14">
        <v>4.21</v>
      </c>
      <c r="G150" s="14">
        <v>5.05</v>
      </c>
      <c r="H150" s="14"/>
      <c r="I150" s="14"/>
      <c r="J150" s="14"/>
    </row>
    <row r="151" spans="1:10">
      <c r="A151" s="13" t="s">
        <v>185</v>
      </c>
      <c r="B151" s="14">
        <v>2.11</v>
      </c>
      <c r="C151" s="14">
        <v>5.15</v>
      </c>
      <c r="D151" s="14">
        <v>4.63</v>
      </c>
      <c r="E151" s="14">
        <v>5.01</v>
      </c>
      <c r="F151" s="14">
        <v>4.01</v>
      </c>
      <c r="G151" s="14">
        <v>3.29</v>
      </c>
      <c r="H151" s="14"/>
      <c r="I151" s="14"/>
      <c r="J151" s="14"/>
    </row>
    <row r="152" spans="1:10">
      <c r="A152" s="21" t="s">
        <v>240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3" t="s">
        <v>183</v>
      </c>
      <c r="B153" s="20">
        <v>666.68</v>
      </c>
      <c r="C153" s="20">
        <v>414.3</v>
      </c>
      <c r="D153" s="20">
        <v>498.81</v>
      </c>
      <c r="E153" s="20">
        <v>629.94000000000005</v>
      </c>
      <c r="F153" s="20">
        <v>730.9</v>
      </c>
      <c r="G153" s="20">
        <v>1058.95</v>
      </c>
      <c r="H153" s="20"/>
      <c r="I153" s="20"/>
      <c r="J153" s="20"/>
    </row>
    <row r="154" spans="1:10">
      <c r="A154" s="13" t="s">
        <v>184</v>
      </c>
      <c r="B154" s="14">
        <v>11.16</v>
      </c>
      <c r="C154" s="14">
        <v>18.46</v>
      </c>
      <c r="D154" s="14">
        <v>17.46</v>
      </c>
      <c r="E154" s="14">
        <v>18.940000000000001</v>
      </c>
      <c r="F154" s="14">
        <v>21.06</v>
      </c>
      <c r="G154" s="14">
        <v>29.84</v>
      </c>
      <c r="H154" s="14"/>
      <c r="I154" s="14"/>
      <c r="J154" s="14"/>
    </row>
    <row r="155" spans="1:10">
      <c r="A155" s="13" t="s">
        <v>185</v>
      </c>
      <c r="B155" s="14">
        <v>1.67</v>
      </c>
      <c r="C155" s="14">
        <v>4.45</v>
      </c>
      <c r="D155" s="14">
        <v>3.5</v>
      </c>
      <c r="E155" s="14">
        <v>3.01</v>
      </c>
      <c r="F155" s="14">
        <v>2.88</v>
      </c>
      <c r="G155" s="14">
        <v>2.82</v>
      </c>
      <c r="H155" s="14"/>
      <c r="I155" s="14"/>
      <c r="J155" s="14"/>
    </row>
    <row r="156" spans="1:10">
      <c r="A156" s="21" t="s">
        <v>241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3" t="s">
        <v>183</v>
      </c>
      <c r="B157" s="20">
        <v>333.4</v>
      </c>
      <c r="C157" s="20">
        <v>217.24</v>
      </c>
      <c r="D157" s="20">
        <v>276.23</v>
      </c>
      <c r="E157" s="20">
        <v>344.69</v>
      </c>
      <c r="F157" s="20">
        <v>347.64</v>
      </c>
      <c r="G157" s="20">
        <v>481.02</v>
      </c>
      <c r="H157" s="20"/>
      <c r="I157" s="20"/>
      <c r="J157" s="20"/>
    </row>
    <row r="158" spans="1:10">
      <c r="A158" s="13" t="s">
        <v>184</v>
      </c>
      <c r="B158" s="14">
        <v>6.95</v>
      </c>
      <c r="C158" s="14">
        <v>9.11</v>
      </c>
      <c r="D158" s="14">
        <v>11.03</v>
      </c>
      <c r="E158" s="14">
        <v>13.19</v>
      </c>
      <c r="F158" s="14">
        <v>10.130000000000001</v>
      </c>
      <c r="G158" s="14">
        <v>16.54</v>
      </c>
      <c r="H158" s="14"/>
      <c r="I158" s="14"/>
      <c r="J158" s="14"/>
    </row>
    <row r="159" spans="1:10">
      <c r="A159" s="13" t="s">
        <v>185</v>
      </c>
      <c r="B159" s="14">
        <v>2.08</v>
      </c>
      <c r="C159" s="14">
        <v>4.1900000000000004</v>
      </c>
      <c r="D159" s="14">
        <v>3.99</v>
      </c>
      <c r="E159" s="14">
        <v>3.83</v>
      </c>
      <c r="F159" s="14">
        <v>2.91</v>
      </c>
      <c r="G159" s="14">
        <v>3.44</v>
      </c>
      <c r="H159" s="14"/>
      <c r="I159" s="14"/>
      <c r="J159" s="14"/>
    </row>
    <row r="160" spans="1:10">
      <c r="A160" s="13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21" t="s">
        <v>242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3" t="s">
        <v>183</v>
      </c>
      <c r="B162" s="20">
        <v>43.36</v>
      </c>
      <c r="C162" s="20">
        <v>10.1</v>
      </c>
      <c r="D162" s="20">
        <v>17.87</v>
      </c>
      <c r="E162" s="20">
        <v>34.32</v>
      </c>
      <c r="F162" s="20">
        <v>55.32</v>
      </c>
      <c r="G162" s="20">
        <v>99.19</v>
      </c>
      <c r="H162" s="20"/>
      <c r="I162" s="20"/>
      <c r="J162" s="20"/>
    </row>
    <row r="163" spans="1:10">
      <c r="A163" s="13" t="s">
        <v>184</v>
      </c>
      <c r="B163" s="14">
        <v>2.0699999999999998</v>
      </c>
      <c r="C163" s="14">
        <v>1.47</v>
      </c>
      <c r="D163" s="14">
        <v>2.4</v>
      </c>
      <c r="E163" s="14">
        <v>3.51</v>
      </c>
      <c r="F163" s="14">
        <v>4.42</v>
      </c>
      <c r="G163" s="14">
        <v>4.95</v>
      </c>
      <c r="H163" s="14"/>
      <c r="I163" s="14"/>
      <c r="J163" s="14"/>
    </row>
    <row r="164" spans="1:10">
      <c r="A164" s="13" t="s">
        <v>185</v>
      </c>
      <c r="B164" s="14">
        <v>4.7699999999999996</v>
      </c>
      <c r="C164" s="14">
        <v>14.58</v>
      </c>
      <c r="D164" s="14">
        <v>13.44</v>
      </c>
      <c r="E164" s="14">
        <v>10.210000000000001</v>
      </c>
      <c r="F164" s="14">
        <v>7.99</v>
      </c>
      <c r="G164" s="14">
        <v>4.99</v>
      </c>
      <c r="H164" s="14"/>
      <c r="I164" s="14"/>
      <c r="J164" s="14"/>
    </row>
    <row r="165" spans="1:10">
      <c r="A165" s="16" t="s">
        <v>243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3" t="s">
        <v>183</v>
      </c>
      <c r="B166" s="20">
        <v>2504.52</v>
      </c>
      <c r="C166" s="20">
        <v>1038.95</v>
      </c>
      <c r="D166" s="20">
        <v>1397.79</v>
      </c>
      <c r="E166" s="20">
        <v>2163.7399999999998</v>
      </c>
      <c r="F166" s="20">
        <v>2926.48</v>
      </c>
      <c r="G166" s="20">
        <v>4993.24</v>
      </c>
      <c r="H166" s="20"/>
      <c r="I166" s="20"/>
      <c r="J166" s="20"/>
    </row>
    <row r="167" spans="1:10">
      <c r="A167" s="13" t="s">
        <v>184</v>
      </c>
      <c r="B167" s="14">
        <v>40.5</v>
      </c>
      <c r="C167" s="14">
        <v>36.76</v>
      </c>
      <c r="D167" s="14">
        <v>47.73</v>
      </c>
      <c r="E167" s="14">
        <v>68.83</v>
      </c>
      <c r="F167" s="14">
        <v>81.84</v>
      </c>
      <c r="G167" s="14">
        <v>110.55</v>
      </c>
      <c r="H167" s="14"/>
      <c r="I167" s="14"/>
      <c r="J167" s="14"/>
    </row>
    <row r="168" spans="1:10">
      <c r="A168" s="13" t="s">
        <v>185</v>
      </c>
      <c r="B168" s="14">
        <v>1.62</v>
      </c>
      <c r="C168" s="14">
        <v>3.54</v>
      </c>
      <c r="D168" s="14">
        <v>3.42</v>
      </c>
      <c r="E168" s="14">
        <v>3.18</v>
      </c>
      <c r="F168" s="14">
        <v>2.8</v>
      </c>
      <c r="G168" s="14">
        <v>2.21</v>
      </c>
      <c r="H168" s="14"/>
      <c r="I168" s="14"/>
      <c r="J168" s="14"/>
    </row>
    <row r="169" spans="1:10">
      <c r="A169" s="11" t="s">
        <v>244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3" t="s">
        <v>183</v>
      </c>
      <c r="B170" s="20">
        <v>411.97</v>
      </c>
      <c r="C170" s="20">
        <v>153.49</v>
      </c>
      <c r="D170" s="20">
        <v>210.8</v>
      </c>
      <c r="E170" s="20">
        <v>359.14</v>
      </c>
      <c r="F170" s="20">
        <v>466.42</v>
      </c>
      <c r="G170" s="20">
        <v>869.5</v>
      </c>
      <c r="H170" s="20"/>
      <c r="I170" s="20"/>
      <c r="J170" s="20"/>
    </row>
    <row r="171" spans="1:10">
      <c r="A171" s="13" t="s">
        <v>184</v>
      </c>
      <c r="B171" s="14">
        <v>13.18</v>
      </c>
      <c r="C171" s="14">
        <v>14.17</v>
      </c>
      <c r="D171" s="14">
        <v>21.54</v>
      </c>
      <c r="E171" s="14">
        <v>24.51</v>
      </c>
      <c r="F171" s="14">
        <v>31.97</v>
      </c>
      <c r="G171" s="14">
        <v>35.46</v>
      </c>
      <c r="H171" s="14"/>
      <c r="I171" s="14"/>
      <c r="J171" s="14"/>
    </row>
    <row r="172" spans="1:10">
      <c r="A172" s="13" t="s">
        <v>185</v>
      </c>
      <c r="B172" s="14">
        <v>3.2</v>
      </c>
      <c r="C172" s="14">
        <v>9.23</v>
      </c>
      <c r="D172" s="14">
        <v>10.220000000000001</v>
      </c>
      <c r="E172" s="14">
        <v>6.82</v>
      </c>
      <c r="F172" s="14">
        <v>6.85</v>
      </c>
      <c r="G172" s="14">
        <v>4.08</v>
      </c>
      <c r="H172" s="14"/>
      <c r="I172" s="14"/>
      <c r="J172" s="14"/>
    </row>
    <row r="173" spans="1:10">
      <c r="A173" s="11" t="s">
        <v>245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3" t="s">
        <v>183</v>
      </c>
      <c r="B174" s="20">
        <v>16557.16</v>
      </c>
      <c r="C174" s="20">
        <v>8667.18</v>
      </c>
      <c r="D174" s="20">
        <v>11368.68</v>
      </c>
      <c r="E174" s="20">
        <v>14507.65</v>
      </c>
      <c r="F174" s="20">
        <v>18625.29</v>
      </c>
      <c r="G174" s="20">
        <v>29615.46</v>
      </c>
      <c r="H174" s="20"/>
      <c r="I174" s="20"/>
      <c r="J174" s="20"/>
    </row>
    <row r="175" spans="1:10">
      <c r="A175" s="13" t="s">
        <v>184</v>
      </c>
      <c r="B175" s="14">
        <v>215.15</v>
      </c>
      <c r="C175" s="14">
        <v>232.1</v>
      </c>
      <c r="D175" s="14">
        <v>159.08000000000001</v>
      </c>
      <c r="E175" s="14">
        <v>200.88</v>
      </c>
      <c r="F175" s="14">
        <v>232.58</v>
      </c>
      <c r="G175" s="14">
        <v>408.6</v>
      </c>
      <c r="H175" s="14"/>
      <c r="I175" s="14"/>
      <c r="J175" s="14"/>
    </row>
    <row r="176" spans="1:10">
      <c r="A176" s="13" t="s">
        <v>185</v>
      </c>
      <c r="B176" s="14">
        <v>1.3</v>
      </c>
      <c r="C176" s="14">
        <v>2.68</v>
      </c>
      <c r="D176" s="14">
        <v>1.4</v>
      </c>
      <c r="E176" s="14">
        <v>1.38</v>
      </c>
      <c r="F176" s="14">
        <v>1.25</v>
      </c>
      <c r="G176" s="14">
        <v>1.38</v>
      </c>
      <c r="H176" s="14"/>
      <c r="I176" s="14"/>
      <c r="J176" s="14"/>
    </row>
    <row r="177" spans="1:10">
      <c r="A177" s="16" t="s">
        <v>246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3" t="s">
        <v>183</v>
      </c>
      <c r="B178" s="20">
        <v>9811.7800000000007</v>
      </c>
      <c r="C178" s="20">
        <v>5167.37</v>
      </c>
      <c r="D178" s="20">
        <v>6585.91</v>
      </c>
      <c r="E178" s="20">
        <v>8496.31</v>
      </c>
      <c r="F178" s="20">
        <v>10912.18</v>
      </c>
      <c r="G178" s="20">
        <v>17897.09</v>
      </c>
      <c r="H178" s="20"/>
      <c r="I178" s="20"/>
      <c r="J178" s="20"/>
    </row>
    <row r="179" spans="1:10">
      <c r="A179" s="13" t="s">
        <v>184</v>
      </c>
      <c r="B179" s="14">
        <v>154.29</v>
      </c>
      <c r="C179" s="14">
        <v>190.19</v>
      </c>
      <c r="D179" s="14">
        <v>135.57</v>
      </c>
      <c r="E179" s="14">
        <v>154.94</v>
      </c>
      <c r="F179" s="14">
        <v>176.82</v>
      </c>
      <c r="G179" s="14">
        <v>302.45</v>
      </c>
      <c r="H179" s="14"/>
      <c r="I179" s="14"/>
      <c r="J179" s="14"/>
    </row>
    <row r="180" spans="1:10">
      <c r="A180" s="13" t="s">
        <v>185</v>
      </c>
      <c r="B180" s="14">
        <v>1.57</v>
      </c>
      <c r="C180" s="14">
        <v>3.68</v>
      </c>
      <c r="D180" s="14">
        <v>2.06</v>
      </c>
      <c r="E180" s="14">
        <v>1.82</v>
      </c>
      <c r="F180" s="14">
        <v>1.62</v>
      </c>
      <c r="G180" s="14">
        <v>1.69</v>
      </c>
      <c r="H180" s="14"/>
      <c r="I180" s="14"/>
      <c r="J180" s="14"/>
    </row>
    <row r="181" spans="1:10">
      <c r="A181" s="18" t="s">
        <v>247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3" t="s">
        <v>183</v>
      </c>
      <c r="B182" s="20">
        <v>6277.18</v>
      </c>
      <c r="C182" s="20">
        <v>1738.82</v>
      </c>
      <c r="D182" s="20">
        <v>2928.71</v>
      </c>
      <c r="E182" s="20">
        <v>4959.8900000000003</v>
      </c>
      <c r="F182" s="20">
        <v>7663.32</v>
      </c>
      <c r="G182" s="20">
        <v>14095.62</v>
      </c>
      <c r="H182" s="20"/>
      <c r="I182" s="20"/>
      <c r="J182" s="20"/>
    </row>
    <row r="183" spans="1:10">
      <c r="A183" s="13" t="s">
        <v>184</v>
      </c>
      <c r="B183" s="14">
        <v>116.14</v>
      </c>
      <c r="C183" s="14">
        <v>115.27</v>
      </c>
      <c r="D183" s="14">
        <v>95.87</v>
      </c>
      <c r="E183" s="14">
        <v>109.52</v>
      </c>
      <c r="F183" s="14">
        <v>160.19</v>
      </c>
      <c r="G183" s="14">
        <v>259.52</v>
      </c>
      <c r="H183" s="14"/>
      <c r="I183" s="14"/>
      <c r="J183" s="14"/>
    </row>
    <row r="184" spans="1:10">
      <c r="A184" s="13" t="s">
        <v>185</v>
      </c>
      <c r="B184" s="14">
        <v>1.85</v>
      </c>
      <c r="C184" s="14">
        <v>6.63</v>
      </c>
      <c r="D184" s="14">
        <v>3.27</v>
      </c>
      <c r="E184" s="14">
        <v>2.21</v>
      </c>
      <c r="F184" s="14">
        <v>2.09</v>
      </c>
      <c r="G184" s="14">
        <v>1.84</v>
      </c>
      <c r="H184" s="14"/>
      <c r="I184" s="14"/>
      <c r="J184" s="14"/>
    </row>
    <row r="185" spans="1:10">
      <c r="A185" s="21" t="s">
        <v>248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3" t="s">
        <v>183</v>
      </c>
      <c r="B186" s="20">
        <v>3351.21</v>
      </c>
      <c r="C186" s="20">
        <v>690.44</v>
      </c>
      <c r="D186" s="20">
        <v>1180.1600000000001</v>
      </c>
      <c r="E186" s="20">
        <v>2530.5100000000002</v>
      </c>
      <c r="F186" s="20">
        <v>4347.08</v>
      </c>
      <c r="G186" s="20">
        <v>8008.52</v>
      </c>
      <c r="H186" s="20"/>
      <c r="I186" s="20"/>
      <c r="J186" s="20"/>
    </row>
    <row r="187" spans="1:10">
      <c r="A187" s="13" t="s">
        <v>184</v>
      </c>
      <c r="B187" s="14">
        <v>86.96</v>
      </c>
      <c r="C187" s="14">
        <v>80.760000000000005</v>
      </c>
      <c r="D187" s="14">
        <v>65.84</v>
      </c>
      <c r="E187" s="14">
        <v>84.9</v>
      </c>
      <c r="F187" s="14">
        <v>127.6</v>
      </c>
      <c r="G187" s="14">
        <v>195.43</v>
      </c>
      <c r="H187" s="14"/>
      <c r="I187" s="14"/>
      <c r="J187" s="14"/>
    </row>
    <row r="188" spans="1:10">
      <c r="A188" s="13" t="s">
        <v>185</v>
      </c>
      <c r="B188" s="14">
        <v>2.59</v>
      </c>
      <c r="C188" s="14">
        <v>11.7</v>
      </c>
      <c r="D188" s="14">
        <v>5.58</v>
      </c>
      <c r="E188" s="14">
        <v>3.36</v>
      </c>
      <c r="F188" s="14">
        <v>2.94</v>
      </c>
      <c r="G188" s="14">
        <v>2.44</v>
      </c>
      <c r="H188" s="14"/>
      <c r="I188" s="14"/>
      <c r="J188" s="14"/>
    </row>
    <row r="189" spans="1:10">
      <c r="A189" s="21" t="s">
        <v>249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3" t="s">
        <v>183</v>
      </c>
      <c r="B190" s="20">
        <v>1813.84</v>
      </c>
      <c r="C190" s="20">
        <v>588.51</v>
      </c>
      <c r="D190" s="20">
        <v>1003.04</v>
      </c>
      <c r="E190" s="20">
        <v>1439.98</v>
      </c>
      <c r="F190" s="20">
        <v>2117.9</v>
      </c>
      <c r="G190" s="20">
        <v>3919.62</v>
      </c>
      <c r="H190" s="20"/>
      <c r="I190" s="20"/>
      <c r="J190" s="20"/>
    </row>
    <row r="191" spans="1:10">
      <c r="A191" s="13" t="s">
        <v>184</v>
      </c>
      <c r="B191" s="14">
        <v>33.340000000000003</v>
      </c>
      <c r="C191" s="14">
        <v>33.58</v>
      </c>
      <c r="D191" s="14">
        <v>33.85</v>
      </c>
      <c r="E191" s="14">
        <v>40.17</v>
      </c>
      <c r="F191" s="14">
        <v>57.3</v>
      </c>
      <c r="G191" s="14">
        <v>83.61</v>
      </c>
      <c r="H191" s="14"/>
      <c r="I191" s="14"/>
      <c r="J191" s="14"/>
    </row>
    <row r="192" spans="1:10">
      <c r="A192" s="13" t="s">
        <v>185</v>
      </c>
      <c r="B192" s="14">
        <v>1.84</v>
      </c>
      <c r="C192" s="14">
        <v>5.71</v>
      </c>
      <c r="D192" s="14">
        <v>3.37</v>
      </c>
      <c r="E192" s="14">
        <v>2.79</v>
      </c>
      <c r="F192" s="14">
        <v>2.71</v>
      </c>
      <c r="G192" s="14">
        <v>2.13</v>
      </c>
      <c r="H192" s="14"/>
      <c r="I192" s="14"/>
      <c r="J192" s="14"/>
    </row>
    <row r="193" spans="1:10">
      <c r="A193" s="13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21" t="s">
        <v>250</v>
      </c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3" t="s">
        <v>183</v>
      </c>
      <c r="B195" s="20">
        <v>1112.1300000000001</v>
      </c>
      <c r="C195" s="20">
        <v>459.87</v>
      </c>
      <c r="D195" s="20">
        <v>745.51</v>
      </c>
      <c r="E195" s="20">
        <v>989.39</v>
      </c>
      <c r="F195" s="20">
        <v>1198.3399999999999</v>
      </c>
      <c r="G195" s="20">
        <v>2167.48</v>
      </c>
      <c r="H195" s="20"/>
      <c r="I195" s="20"/>
      <c r="J195" s="20"/>
    </row>
    <row r="196" spans="1:10">
      <c r="A196" s="13" t="s">
        <v>184</v>
      </c>
      <c r="B196" s="14">
        <v>30.58</v>
      </c>
      <c r="C196" s="14">
        <v>44.18</v>
      </c>
      <c r="D196" s="14">
        <v>44.84</v>
      </c>
      <c r="E196" s="14">
        <v>50.55</v>
      </c>
      <c r="F196" s="14">
        <v>65.459999999999994</v>
      </c>
      <c r="G196" s="14">
        <v>84.93</v>
      </c>
      <c r="H196" s="14"/>
      <c r="I196" s="14"/>
      <c r="J196" s="14"/>
    </row>
    <row r="197" spans="1:10">
      <c r="A197" s="13" t="s">
        <v>185</v>
      </c>
      <c r="B197" s="14">
        <v>2.75</v>
      </c>
      <c r="C197" s="14">
        <v>9.61</v>
      </c>
      <c r="D197" s="14">
        <v>6.01</v>
      </c>
      <c r="E197" s="14">
        <v>5.1100000000000003</v>
      </c>
      <c r="F197" s="14">
        <v>5.46</v>
      </c>
      <c r="G197" s="14">
        <v>3.92</v>
      </c>
      <c r="H197" s="14"/>
      <c r="I197" s="14"/>
      <c r="J197" s="14"/>
    </row>
    <row r="198" spans="1:10">
      <c r="A198" s="18" t="s">
        <v>251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3" t="s">
        <v>183</v>
      </c>
      <c r="B199" s="20">
        <v>2899.52</v>
      </c>
      <c r="C199" s="20">
        <v>3261.61</v>
      </c>
      <c r="D199" s="20">
        <v>3420.82</v>
      </c>
      <c r="E199" s="20">
        <v>3183.64</v>
      </c>
      <c r="F199" s="20">
        <v>2657.21</v>
      </c>
      <c r="G199" s="20">
        <v>1974.13</v>
      </c>
      <c r="H199" s="20"/>
      <c r="I199" s="20"/>
      <c r="J199" s="20"/>
    </row>
    <row r="200" spans="1:10">
      <c r="A200" s="13" t="s">
        <v>184</v>
      </c>
      <c r="B200" s="14">
        <v>50.35</v>
      </c>
      <c r="C200" s="14">
        <v>127.64</v>
      </c>
      <c r="D200" s="14">
        <v>91.56</v>
      </c>
      <c r="E200" s="14">
        <v>130.41999999999999</v>
      </c>
      <c r="F200" s="14">
        <v>106.6</v>
      </c>
      <c r="G200" s="14">
        <v>131.88</v>
      </c>
      <c r="H200" s="14"/>
      <c r="I200" s="14"/>
      <c r="J200" s="14"/>
    </row>
    <row r="201" spans="1:10">
      <c r="A201" s="13" t="s">
        <v>185</v>
      </c>
      <c r="B201" s="14">
        <v>1.74</v>
      </c>
      <c r="C201" s="14">
        <v>3.91</v>
      </c>
      <c r="D201" s="14">
        <v>2.68</v>
      </c>
      <c r="E201" s="14">
        <v>4.0999999999999996</v>
      </c>
      <c r="F201" s="14">
        <v>4.01</v>
      </c>
      <c r="G201" s="14">
        <v>6.68</v>
      </c>
      <c r="H201" s="14"/>
      <c r="I201" s="14"/>
      <c r="J201" s="14"/>
    </row>
    <row r="202" spans="1:10">
      <c r="A202" s="18" t="s">
        <v>252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3" t="s">
        <v>183</v>
      </c>
      <c r="B203" s="20">
        <v>635.08000000000004</v>
      </c>
      <c r="C203" s="20">
        <v>166.93</v>
      </c>
      <c r="D203" s="20">
        <v>236.38</v>
      </c>
      <c r="E203" s="20">
        <v>352.78</v>
      </c>
      <c r="F203" s="20">
        <v>591.64</v>
      </c>
      <c r="G203" s="20">
        <v>1827.34</v>
      </c>
      <c r="H203" s="20"/>
      <c r="I203" s="20"/>
      <c r="J203" s="20"/>
    </row>
    <row r="204" spans="1:10">
      <c r="A204" s="13" t="s">
        <v>184</v>
      </c>
      <c r="B204" s="14">
        <v>30.54</v>
      </c>
      <c r="C204" s="14">
        <v>24.75</v>
      </c>
      <c r="D204" s="14">
        <v>18.309999999999999</v>
      </c>
      <c r="E204" s="14">
        <v>25.95</v>
      </c>
      <c r="F204" s="14">
        <v>44.73</v>
      </c>
      <c r="G204" s="14">
        <v>124.69</v>
      </c>
      <c r="H204" s="14"/>
      <c r="I204" s="14"/>
      <c r="J204" s="14"/>
    </row>
    <row r="205" spans="1:10">
      <c r="A205" s="13" t="s">
        <v>185</v>
      </c>
      <c r="B205" s="14">
        <v>4.8099999999999996</v>
      </c>
      <c r="C205" s="14">
        <v>14.83</v>
      </c>
      <c r="D205" s="14">
        <v>7.75</v>
      </c>
      <c r="E205" s="14">
        <v>7.36</v>
      </c>
      <c r="F205" s="14">
        <v>7.56</v>
      </c>
      <c r="G205" s="14">
        <v>6.82</v>
      </c>
      <c r="H205" s="14"/>
      <c r="I205" s="14"/>
      <c r="J205" s="14"/>
    </row>
    <row r="206" spans="1:10">
      <c r="A206" s="16" t="s">
        <v>253</v>
      </c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3" t="s">
        <v>183</v>
      </c>
      <c r="B207" s="20">
        <v>3659.86</v>
      </c>
      <c r="C207" s="20">
        <v>2215.7800000000002</v>
      </c>
      <c r="D207" s="20">
        <v>3053.31</v>
      </c>
      <c r="E207" s="20">
        <v>3603.29</v>
      </c>
      <c r="F207" s="20">
        <v>4185.17</v>
      </c>
      <c r="G207" s="20">
        <v>5241.92</v>
      </c>
      <c r="H207" s="20"/>
      <c r="I207" s="20"/>
      <c r="J207" s="20"/>
    </row>
    <row r="208" spans="1:10">
      <c r="A208" s="13" t="s">
        <v>184</v>
      </c>
      <c r="B208" s="14">
        <v>37.67</v>
      </c>
      <c r="C208" s="14">
        <v>54.17</v>
      </c>
      <c r="D208" s="14">
        <v>39.74</v>
      </c>
      <c r="E208" s="14">
        <v>48.82</v>
      </c>
      <c r="F208" s="14">
        <v>46.19</v>
      </c>
      <c r="G208" s="14">
        <v>51</v>
      </c>
      <c r="H208" s="14"/>
      <c r="I208" s="14"/>
      <c r="J208" s="14"/>
    </row>
    <row r="209" spans="1:10">
      <c r="A209" s="13" t="s">
        <v>185</v>
      </c>
      <c r="B209" s="14">
        <v>1.03</v>
      </c>
      <c r="C209" s="14">
        <v>2.44</v>
      </c>
      <c r="D209" s="14">
        <v>1.3</v>
      </c>
      <c r="E209" s="14">
        <v>1.35</v>
      </c>
      <c r="F209" s="14">
        <v>1.1000000000000001</v>
      </c>
      <c r="G209" s="14">
        <v>0.97</v>
      </c>
      <c r="H209" s="14"/>
      <c r="I209" s="14"/>
      <c r="J209" s="14"/>
    </row>
    <row r="210" spans="1:10">
      <c r="A210" s="18" t="s">
        <v>254</v>
      </c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3" t="s">
        <v>183</v>
      </c>
      <c r="B211" s="20">
        <v>439.97</v>
      </c>
      <c r="C211" s="20">
        <v>239.22</v>
      </c>
      <c r="D211" s="20">
        <v>364.92</v>
      </c>
      <c r="E211" s="20">
        <v>414.01</v>
      </c>
      <c r="F211" s="20">
        <v>485.63</v>
      </c>
      <c r="G211" s="20">
        <v>696</v>
      </c>
      <c r="H211" s="20"/>
      <c r="I211" s="20"/>
      <c r="J211" s="20"/>
    </row>
    <row r="212" spans="1:10">
      <c r="A212" s="13" t="s">
        <v>184</v>
      </c>
      <c r="B212" s="14">
        <v>12.82</v>
      </c>
      <c r="C212" s="14">
        <v>12.36</v>
      </c>
      <c r="D212" s="14">
        <v>19.73</v>
      </c>
      <c r="E212" s="14">
        <v>16.29</v>
      </c>
      <c r="F212" s="14">
        <v>17.13</v>
      </c>
      <c r="G212" s="14">
        <v>22.26</v>
      </c>
      <c r="H212" s="14"/>
      <c r="I212" s="14"/>
      <c r="J212" s="14"/>
    </row>
    <row r="213" spans="1:10">
      <c r="A213" s="13" t="s">
        <v>185</v>
      </c>
      <c r="B213" s="14">
        <v>2.91</v>
      </c>
      <c r="C213" s="14">
        <v>5.17</v>
      </c>
      <c r="D213" s="14">
        <v>5.41</v>
      </c>
      <c r="E213" s="14">
        <v>3.93</v>
      </c>
      <c r="F213" s="14">
        <v>3.53</v>
      </c>
      <c r="G213" s="14">
        <v>3.2</v>
      </c>
      <c r="H213" s="14"/>
      <c r="I213" s="14"/>
      <c r="J213" s="14"/>
    </row>
    <row r="214" spans="1:10">
      <c r="A214" s="18" t="s">
        <v>255</v>
      </c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3" t="s">
        <v>183</v>
      </c>
      <c r="B215" s="20">
        <v>1412.54</v>
      </c>
      <c r="C215" s="20">
        <v>957.32</v>
      </c>
      <c r="D215" s="20">
        <v>1241.81</v>
      </c>
      <c r="E215" s="20">
        <v>1407.65</v>
      </c>
      <c r="F215" s="20">
        <v>1582.86</v>
      </c>
      <c r="G215" s="20">
        <v>1873.08</v>
      </c>
      <c r="H215" s="20"/>
      <c r="I215" s="20"/>
      <c r="J215" s="20"/>
    </row>
    <row r="216" spans="1:10">
      <c r="A216" s="13" t="s">
        <v>184</v>
      </c>
      <c r="B216" s="14">
        <v>23.31</v>
      </c>
      <c r="C216" s="14">
        <v>33.01</v>
      </c>
      <c r="D216" s="14">
        <v>29.28</v>
      </c>
      <c r="E216" s="14">
        <v>29.77</v>
      </c>
      <c r="F216" s="14">
        <v>27.7</v>
      </c>
      <c r="G216" s="14">
        <v>27.1</v>
      </c>
      <c r="H216" s="14"/>
      <c r="I216" s="14"/>
      <c r="J216" s="14"/>
    </row>
    <row r="217" spans="1:10">
      <c r="A217" s="13" t="s">
        <v>185</v>
      </c>
      <c r="B217" s="14">
        <v>1.65</v>
      </c>
      <c r="C217" s="14">
        <v>3.45</v>
      </c>
      <c r="D217" s="14">
        <v>2.36</v>
      </c>
      <c r="E217" s="14">
        <v>2.12</v>
      </c>
      <c r="F217" s="14">
        <v>1.75</v>
      </c>
      <c r="G217" s="14">
        <v>1.45</v>
      </c>
      <c r="H217" s="14"/>
      <c r="I217" s="14"/>
      <c r="J217" s="14"/>
    </row>
    <row r="218" spans="1:10">
      <c r="A218" s="18" t="s">
        <v>256</v>
      </c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3" t="s">
        <v>183</v>
      </c>
      <c r="B219" s="20">
        <v>140.31</v>
      </c>
      <c r="C219" s="20">
        <v>89.49</v>
      </c>
      <c r="D219" s="20">
        <v>108.98</v>
      </c>
      <c r="E219" s="20">
        <v>126.89</v>
      </c>
      <c r="F219" s="20">
        <v>144.47999999999999</v>
      </c>
      <c r="G219" s="20">
        <v>231.71</v>
      </c>
      <c r="H219" s="20"/>
      <c r="I219" s="20"/>
      <c r="J219" s="20"/>
    </row>
    <row r="220" spans="1:10">
      <c r="A220" s="13" t="s">
        <v>184</v>
      </c>
      <c r="B220" s="14">
        <v>9.34</v>
      </c>
      <c r="C220" s="14">
        <v>8.92</v>
      </c>
      <c r="D220" s="14">
        <v>11.6</v>
      </c>
      <c r="E220" s="14">
        <v>14.41</v>
      </c>
      <c r="F220" s="14">
        <v>12.09</v>
      </c>
      <c r="G220" s="14">
        <v>21.24</v>
      </c>
      <c r="H220" s="14"/>
      <c r="I220" s="14"/>
      <c r="J220" s="14"/>
    </row>
    <row r="221" spans="1:10">
      <c r="A221" s="13" t="s">
        <v>185</v>
      </c>
      <c r="B221" s="14">
        <v>6.66</v>
      </c>
      <c r="C221" s="14">
        <v>9.9700000000000006</v>
      </c>
      <c r="D221" s="14">
        <v>10.65</v>
      </c>
      <c r="E221" s="14">
        <v>11.36</v>
      </c>
      <c r="F221" s="14">
        <v>8.36</v>
      </c>
      <c r="G221" s="14">
        <v>9.17</v>
      </c>
      <c r="H221" s="14"/>
      <c r="I221" s="14"/>
      <c r="J221" s="14"/>
    </row>
    <row r="222" spans="1:10">
      <c r="A222" s="18" t="s">
        <v>257</v>
      </c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3" t="s">
        <v>183</v>
      </c>
      <c r="B223" s="20">
        <v>1177.75</v>
      </c>
      <c r="C223" s="20">
        <v>654.04</v>
      </c>
      <c r="D223" s="20">
        <v>956.01</v>
      </c>
      <c r="E223" s="20">
        <v>1193.29</v>
      </c>
      <c r="F223" s="20">
        <v>1392.27</v>
      </c>
      <c r="G223" s="20">
        <v>1693.32</v>
      </c>
      <c r="H223" s="20"/>
      <c r="I223" s="20"/>
      <c r="J223" s="20"/>
    </row>
    <row r="224" spans="1:10">
      <c r="A224" s="13" t="s">
        <v>184</v>
      </c>
      <c r="B224" s="14">
        <v>10.74</v>
      </c>
      <c r="C224" s="14">
        <v>13.01</v>
      </c>
      <c r="D224" s="14">
        <v>12.63</v>
      </c>
      <c r="E224" s="14">
        <v>20.02</v>
      </c>
      <c r="F224" s="14">
        <v>18.63</v>
      </c>
      <c r="G224" s="14">
        <v>19</v>
      </c>
      <c r="H224" s="14"/>
      <c r="I224" s="14"/>
      <c r="J224" s="14"/>
    </row>
    <row r="225" spans="1:10">
      <c r="A225" s="13" t="s">
        <v>185</v>
      </c>
      <c r="B225" s="14">
        <v>0.91</v>
      </c>
      <c r="C225" s="14">
        <v>1.99</v>
      </c>
      <c r="D225" s="14">
        <v>1.32</v>
      </c>
      <c r="E225" s="14">
        <v>1.68</v>
      </c>
      <c r="F225" s="14">
        <v>1.34</v>
      </c>
      <c r="G225" s="14">
        <v>1.1200000000000001</v>
      </c>
      <c r="H225" s="14"/>
      <c r="I225" s="14"/>
      <c r="J225" s="14"/>
    </row>
    <row r="226" spans="1:10">
      <c r="A226" s="18" t="s">
        <v>258</v>
      </c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3" t="s">
        <v>183</v>
      </c>
      <c r="B227" s="20">
        <v>489.29</v>
      </c>
      <c r="C227" s="20">
        <v>275.72000000000003</v>
      </c>
      <c r="D227" s="20">
        <v>381.59</v>
      </c>
      <c r="E227" s="20">
        <v>461.45</v>
      </c>
      <c r="F227" s="20">
        <v>579.91999999999996</v>
      </c>
      <c r="G227" s="20">
        <v>747.81</v>
      </c>
      <c r="H227" s="20"/>
      <c r="I227" s="20"/>
      <c r="J227" s="20"/>
    </row>
    <row r="228" spans="1:10">
      <c r="A228" s="13" t="s">
        <v>184</v>
      </c>
      <c r="B228" s="14">
        <v>10.57</v>
      </c>
      <c r="C228" s="14">
        <v>12.71</v>
      </c>
      <c r="D228" s="14">
        <v>12.26</v>
      </c>
      <c r="E228" s="14">
        <v>14.59</v>
      </c>
      <c r="F228" s="14">
        <v>14.64</v>
      </c>
      <c r="G228" s="14">
        <v>16.37</v>
      </c>
      <c r="H228" s="14"/>
      <c r="I228" s="14"/>
      <c r="J228" s="14"/>
    </row>
    <row r="229" spans="1:10">
      <c r="A229" s="13" t="s">
        <v>185</v>
      </c>
      <c r="B229" s="14">
        <v>2.16</v>
      </c>
      <c r="C229" s="14">
        <v>4.6100000000000003</v>
      </c>
      <c r="D229" s="14">
        <v>3.21</v>
      </c>
      <c r="E229" s="14">
        <v>3.16</v>
      </c>
      <c r="F229" s="14">
        <v>2.5299999999999998</v>
      </c>
      <c r="G229" s="14">
        <v>2.19</v>
      </c>
      <c r="H229" s="14"/>
      <c r="I229" s="14"/>
      <c r="J229" s="14"/>
    </row>
    <row r="230" spans="1:10">
      <c r="A230" s="16" t="s">
        <v>259</v>
      </c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3" t="s">
        <v>183</v>
      </c>
      <c r="B231" s="20">
        <v>1007.27</v>
      </c>
      <c r="C231" s="20">
        <v>373.01</v>
      </c>
      <c r="D231" s="20">
        <v>513.16</v>
      </c>
      <c r="E231" s="20">
        <v>732.55</v>
      </c>
      <c r="F231" s="20">
        <v>1147.3900000000001</v>
      </c>
      <c r="G231" s="20">
        <v>2270.0500000000002</v>
      </c>
      <c r="H231" s="20"/>
      <c r="I231" s="20"/>
      <c r="J231" s="20"/>
    </row>
    <row r="232" spans="1:10">
      <c r="A232" s="13" t="s">
        <v>184</v>
      </c>
      <c r="B232" s="14">
        <v>24.46</v>
      </c>
      <c r="C232" s="14">
        <v>28.56</v>
      </c>
      <c r="D232" s="14">
        <v>24.49</v>
      </c>
      <c r="E232" s="14">
        <v>29.45</v>
      </c>
      <c r="F232" s="14">
        <v>41.21</v>
      </c>
      <c r="G232" s="14">
        <v>93.39</v>
      </c>
      <c r="H232" s="14"/>
      <c r="I232" s="14"/>
      <c r="J232" s="14"/>
    </row>
    <row r="233" spans="1:10">
      <c r="A233" s="13" t="s">
        <v>185</v>
      </c>
      <c r="B233" s="14">
        <v>2.4300000000000002</v>
      </c>
      <c r="C233" s="14">
        <v>7.66</v>
      </c>
      <c r="D233" s="14">
        <v>4.7699999999999996</v>
      </c>
      <c r="E233" s="14">
        <v>4.0199999999999996</v>
      </c>
      <c r="F233" s="14">
        <v>3.59</v>
      </c>
      <c r="G233" s="14">
        <v>4.1100000000000003</v>
      </c>
      <c r="H233" s="14"/>
      <c r="I233" s="14"/>
      <c r="J233" s="14"/>
    </row>
    <row r="234" spans="1:10">
      <c r="A234" s="18" t="s">
        <v>260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3" t="s">
        <v>183</v>
      </c>
      <c r="B235" s="20">
        <v>339.83</v>
      </c>
      <c r="C235" s="20">
        <v>91.64</v>
      </c>
      <c r="D235" s="20">
        <v>124.31</v>
      </c>
      <c r="E235" s="20">
        <v>187.59</v>
      </c>
      <c r="F235" s="20">
        <v>402.96</v>
      </c>
      <c r="G235" s="20">
        <v>892.56</v>
      </c>
      <c r="H235" s="20"/>
      <c r="I235" s="20"/>
      <c r="J235" s="20"/>
    </row>
    <row r="236" spans="1:10">
      <c r="A236" s="13" t="s">
        <v>184</v>
      </c>
      <c r="B236" s="14">
        <v>16.420000000000002</v>
      </c>
      <c r="C236" s="14">
        <v>22.01</v>
      </c>
      <c r="D236" s="14">
        <v>15.57</v>
      </c>
      <c r="E236" s="14">
        <v>18.399999999999999</v>
      </c>
      <c r="F236" s="14">
        <v>34.07</v>
      </c>
      <c r="G236" s="14">
        <v>77.12</v>
      </c>
      <c r="H236" s="14"/>
      <c r="I236" s="14"/>
      <c r="J236" s="14"/>
    </row>
    <row r="237" spans="1:10">
      <c r="A237" s="13" t="s">
        <v>185</v>
      </c>
      <c r="B237" s="14">
        <v>4.83</v>
      </c>
      <c r="C237" s="14">
        <v>24.02</v>
      </c>
      <c r="D237" s="14">
        <v>12.53</v>
      </c>
      <c r="E237" s="14">
        <v>9.81</v>
      </c>
      <c r="F237" s="14">
        <v>8.4600000000000009</v>
      </c>
      <c r="G237" s="14">
        <v>8.64</v>
      </c>
      <c r="H237" s="14"/>
      <c r="I237" s="14"/>
      <c r="J237" s="14"/>
    </row>
    <row r="238" spans="1:10">
      <c r="A238" s="18" t="s">
        <v>261</v>
      </c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3" t="s">
        <v>183</v>
      </c>
      <c r="B239" s="20">
        <v>667.43</v>
      </c>
      <c r="C239" s="20">
        <v>281.38</v>
      </c>
      <c r="D239" s="20">
        <v>388.86</v>
      </c>
      <c r="E239" s="20">
        <v>544.96</v>
      </c>
      <c r="F239" s="20">
        <v>744.43</v>
      </c>
      <c r="G239" s="20">
        <v>1377.49</v>
      </c>
      <c r="H239" s="20"/>
      <c r="I239" s="20"/>
      <c r="J239" s="20"/>
    </row>
    <row r="240" spans="1:10">
      <c r="A240" s="13" t="s">
        <v>184</v>
      </c>
      <c r="B240" s="14">
        <v>14</v>
      </c>
      <c r="C240" s="14">
        <v>15.28</v>
      </c>
      <c r="D240" s="14">
        <v>15.7</v>
      </c>
      <c r="E240" s="14">
        <v>21.25</v>
      </c>
      <c r="F240" s="14">
        <v>22.52</v>
      </c>
      <c r="G240" s="14">
        <v>42.17</v>
      </c>
      <c r="H240" s="14"/>
      <c r="I240" s="14"/>
      <c r="J240" s="14"/>
    </row>
    <row r="241" spans="1:10">
      <c r="A241" s="13" t="s">
        <v>185</v>
      </c>
      <c r="B241" s="14">
        <v>2.1</v>
      </c>
      <c r="C241" s="14">
        <v>5.43</v>
      </c>
      <c r="D241" s="14">
        <v>4.04</v>
      </c>
      <c r="E241" s="14">
        <v>3.9</v>
      </c>
      <c r="F241" s="14">
        <v>3.02</v>
      </c>
      <c r="G241" s="14">
        <v>3.06</v>
      </c>
      <c r="H241" s="14"/>
      <c r="I241" s="14"/>
      <c r="J241" s="14"/>
    </row>
    <row r="242" spans="1:10">
      <c r="A242" s="16" t="s">
        <v>262</v>
      </c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3" t="s">
        <v>183</v>
      </c>
      <c r="B243" s="20">
        <v>611.58000000000004</v>
      </c>
      <c r="C243" s="20">
        <v>342.87</v>
      </c>
      <c r="D243" s="20">
        <v>422.54</v>
      </c>
      <c r="E243" s="20">
        <v>524.71</v>
      </c>
      <c r="F243" s="20">
        <v>713</v>
      </c>
      <c r="G243" s="20">
        <v>1054.2</v>
      </c>
      <c r="H243" s="20"/>
      <c r="I243" s="20"/>
      <c r="J243" s="20"/>
    </row>
    <row r="244" spans="1:10">
      <c r="A244" s="13" t="s">
        <v>184</v>
      </c>
      <c r="B244" s="14">
        <v>13.47</v>
      </c>
      <c r="C244" s="14">
        <v>19.190000000000001</v>
      </c>
      <c r="D244" s="14">
        <v>22.59</v>
      </c>
      <c r="E244" s="14">
        <v>26.64</v>
      </c>
      <c r="F244" s="14">
        <v>42.47</v>
      </c>
      <c r="G244" s="14">
        <v>43.93</v>
      </c>
      <c r="H244" s="14"/>
      <c r="I244" s="14"/>
      <c r="J244" s="14"/>
    </row>
    <row r="245" spans="1:10">
      <c r="A245" s="13" t="s">
        <v>185</v>
      </c>
      <c r="B245" s="14">
        <v>2.2000000000000002</v>
      </c>
      <c r="C245" s="14">
        <v>5.6</v>
      </c>
      <c r="D245" s="14">
        <v>5.35</v>
      </c>
      <c r="E245" s="14">
        <v>5.08</v>
      </c>
      <c r="F245" s="14">
        <v>5.96</v>
      </c>
      <c r="G245" s="14">
        <v>4.17</v>
      </c>
      <c r="H245" s="14"/>
      <c r="I245" s="14"/>
      <c r="J245" s="14"/>
    </row>
    <row r="246" spans="1:10">
      <c r="A246" s="18" t="s">
        <v>263</v>
      </c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3" t="s">
        <v>183</v>
      </c>
      <c r="B247" s="20">
        <v>150.26</v>
      </c>
      <c r="C247" s="20">
        <v>103.81</v>
      </c>
      <c r="D247" s="20">
        <v>114.52</v>
      </c>
      <c r="E247" s="20">
        <v>146.04</v>
      </c>
      <c r="F247" s="20">
        <v>170.67</v>
      </c>
      <c r="G247" s="20">
        <v>216.17</v>
      </c>
      <c r="H247" s="20"/>
      <c r="I247" s="20"/>
      <c r="J247" s="20"/>
    </row>
    <row r="248" spans="1:10">
      <c r="A248" s="13" t="s">
        <v>184</v>
      </c>
      <c r="B248" s="14">
        <v>3.52</v>
      </c>
      <c r="C248" s="14">
        <v>7.26</v>
      </c>
      <c r="D248" s="14">
        <v>7.66</v>
      </c>
      <c r="E248" s="14">
        <v>9.3800000000000008</v>
      </c>
      <c r="F248" s="14">
        <v>8.7100000000000009</v>
      </c>
      <c r="G248" s="14">
        <v>11.95</v>
      </c>
      <c r="H248" s="14"/>
      <c r="I248" s="14"/>
      <c r="J248" s="14"/>
    </row>
    <row r="249" spans="1:10">
      <c r="A249" s="13" t="s">
        <v>185</v>
      </c>
      <c r="B249" s="14">
        <v>2.34</v>
      </c>
      <c r="C249" s="14">
        <v>7</v>
      </c>
      <c r="D249" s="14">
        <v>6.69</v>
      </c>
      <c r="E249" s="14">
        <v>6.43</v>
      </c>
      <c r="F249" s="14">
        <v>5.0999999999999996</v>
      </c>
      <c r="G249" s="14">
        <v>5.53</v>
      </c>
      <c r="H249" s="14"/>
      <c r="I249" s="14"/>
      <c r="J249" s="14"/>
    </row>
    <row r="250" spans="1:10">
      <c r="A250" s="18" t="s">
        <v>264</v>
      </c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3" t="s">
        <v>183</v>
      </c>
      <c r="B251" s="20">
        <v>329.02</v>
      </c>
      <c r="C251" s="20">
        <v>166.72</v>
      </c>
      <c r="D251" s="20">
        <v>224.91</v>
      </c>
      <c r="E251" s="20">
        <v>270.81</v>
      </c>
      <c r="F251" s="20">
        <v>397.31</v>
      </c>
      <c r="G251" s="20">
        <v>585.02</v>
      </c>
      <c r="H251" s="20"/>
      <c r="I251" s="20"/>
      <c r="J251" s="20"/>
    </row>
    <row r="252" spans="1:10">
      <c r="A252" s="13" t="s">
        <v>184</v>
      </c>
      <c r="B252" s="14">
        <v>11.05</v>
      </c>
      <c r="C252" s="14">
        <v>10.36</v>
      </c>
      <c r="D252" s="14">
        <v>16.02</v>
      </c>
      <c r="E252" s="14">
        <v>18.39</v>
      </c>
      <c r="F252" s="14">
        <v>38.18</v>
      </c>
      <c r="G252" s="14">
        <v>39.799999999999997</v>
      </c>
      <c r="H252" s="14"/>
      <c r="I252" s="14"/>
      <c r="J252" s="14"/>
    </row>
    <row r="253" spans="1:10">
      <c r="A253" s="13" t="s">
        <v>185</v>
      </c>
      <c r="B253" s="14">
        <v>3.36</v>
      </c>
      <c r="C253" s="14">
        <v>6.21</v>
      </c>
      <c r="D253" s="14">
        <v>7.12</v>
      </c>
      <c r="E253" s="14">
        <v>6.79</v>
      </c>
      <c r="F253" s="14">
        <v>9.61</v>
      </c>
      <c r="G253" s="14">
        <v>6.8</v>
      </c>
      <c r="H253" s="14"/>
      <c r="I253" s="14"/>
      <c r="J253" s="14"/>
    </row>
    <row r="254" spans="1:10">
      <c r="A254" s="18" t="s">
        <v>265</v>
      </c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3" t="s">
        <v>183</v>
      </c>
      <c r="B255" s="20">
        <v>132.30000000000001</v>
      </c>
      <c r="C255" s="20">
        <v>72.34</v>
      </c>
      <c r="D255" s="20">
        <v>83.12</v>
      </c>
      <c r="E255" s="20">
        <v>107.86</v>
      </c>
      <c r="F255" s="20">
        <v>145.01</v>
      </c>
      <c r="G255" s="20">
        <v>253.02</v>
      </c>
      <c r="H255" s="20"/>
      <c r="I255" s="20"/>
      <c r="J255" s="20"/>
    </row>
    <row r="256" spans="1:10">
      <c r="A256" s="13" t="s">
        <v>184</v>
      </c>
      <c r="B256" s="14">
        <v>5.0599999999999996</v>
      </c>
      <c r="C256" s="14">
        <v>8.5500000000000007</v>
      </c>
      <c r="D256" s="14">
        <v>5.31</v>
      </c>
      <c r="E256" s="14">
        <v>8.52</v>
      </c>
      <c r="F256" s="14">
        <v>9.4600000000000009</v>
      </c>
      <c r="G256" s="14">
        <v>21.19</v>
      </c>
      <c r="H256" s="14"/>
      <c r="I256" s="14"/>
      <c r="J256" s="14"/>
    </row>
    <row r="257" spans="1:10">
      <c r="A257" s="13" t="s">
        <v>185</v>
      </c>
      <c r="B257" s="14">
        <v>3.83</v>
      </c>
      <c r="C257" s="14">
        <v>11.82</v>
      </c>
      <c r="D257" s="14">
        <v>6.39</v>
      </c>
      <c r="E257" s="14">
        <v>7.9</v>
      </c>
      <c r="F257" s="14">
        <v>6.53</v>
      </c>
      <c r="G257" s="14">
        <v>8.3800000000000008</v>
      </c>
      <c r="H257" s="14"/>
      <c r="I257" s="14"/>
      <c r="J257" s="14"/>
    </row>
    <row r="258" spans="1:10">
      <c r="A258" s="16" t="s">
        <v>266</v>
      </c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3" t="s">
        <v>183</v>
      </c>
      <c r="B259" s="20">
        <v>1466.67</v>
      </c>
      <c r="C259" s="20">
        <v>568.15</v>
      </c>
      <c r="D259" s="20">
        <v>793.76</v>
      </c>
      <c r="E259" s="20">
        <v>1150.79</v>
      </c>
      <c r="F259" s="20">
        <v>1667.56</v>
      </c>
      <c r="G259" s="20">
        <v>3152.19</v>
      </c>
      <c r="H259" s="20"/>
      <c r="I259" s="20"/>
      <c r="J259" s="20"/>
    </row>
    <row r="260" spans="1:10">
      <c r="A260" s="13" t="s">
        <v>184</v>
      </c>
      <c r="B260" s="14">
        <v>43.53</v>
      </c>
      <c r="C260" s="14">
        <v>36.74</v>
      </c>
      <c r="D260" s="14">
        <v>36.99</v>
      </c>
      <c r="E260" s="14">
        <v>48.8</v>
      </c>
      <c r="F260" s="14">
        <v>82.87</v>
      </c>
      <c r="G260" s="14">
        <v>117.66</v>
      </c>
      <c r="H260" s="14"/>
      <c r="I260" s="14"/>
      <c r="J260" s="14"/>
    </row>
    <row r="261" spans="1:10">
      <c r="A261" s="13" t="s">
        <v>185</v>
      </c>
      <c r="B261" s="14">
        <v>2.97</v>
      </c>
      <c r="C261" s="14">
        <v>6.47</v>
      </c>
      <c r="D261" s="14">
        <v>4.66</v>
      </c>
      <c r="E261" s="14">
        <v>4.24</v>
      </c>
      <c r="F261" s="14">
        <v>4.97</v>
      </c>
      <c r="G261" s="14">
        <v>3.73</v>
      </c>
      <c r="H261" s="14"/>
      <c r="I261" s="14"/>
      <c r="J261" s="14"/>
    </row>
    <row r="262" spans="1:10">
      <c r="A262" s="18" t="s">
        <v>267</v>
      </c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3" t="s">
        <v>183</v>
      </c>
      <c r="B263" s="20">
        <v>102.43</v>
      </c>
      <c r="C263" s="20">
        <v>51.65</v>
      </c>
      <c r="D263" s="20">
        <v>52.34</v>
      </c>
      <c r="E263" s="20">
        <v>79.69</v>
      </c>
      <c r="F263" s="20">
        <v>115.12</v>
      </c>
      <c r="G263" s="20">
        <v>213.28</v>
      </c>
      <c r="H263" s="20"/>
      <c r="I263" s="20"/>
      <c r="J263" s="20"/>
    </row>
    <row r="264" spans="1:10">
      <c r="A264" s="13" t="s">
        <v>184</v>
      </c>
      <c r="B264" s="14">
        <v>4.72</v>
      </c>
      <c r="C264" s="14">
        <v>6.48</v>
      </c>
      <c r="D264" s="14">
        <v>7.03</v>
      </c>
      <c r="E264" s="14">
        <v>7.37</v>
      </c>
      <c r="F264" s="14">
        <v>11.68</v>
      </c>
      <c r="G264" s="14">
        <v>15.92</v>
      </c>
      <c r="H264" s="14"/>
      <c r="I264" s="14"/>
      <c r="J264" s="14"/>
    </row>
    <row r="265" spans="1:10">
      <c r="A265" s="13" t="s">
        <v>185</v>
      </c>
      <c r="B265" s="14">
        <v>4.6100000000000003</v>
      </c>
      <c r="C265" s="14">
        <v>12.55</v>
      </c>
      <c r="D265" s="14">
        <v>13.43</v>
      </c>
      <c r="E265" s="14">
        <v>9.24</v>
      </c>
      <c r="F265" s="14">
        <v>10.15</v>
      </c>
      <c r="G265" s="14">
        <v>7.47</v>
      </c>
      <c r="H265" s="14"/>
      <c r="I265" s="14"/>
      <c r="J265" s="14"/>
    </row>
    <row r="266" spans="1:10">
      <c r="A266" s="18" t="s">
        <v>268</v>
      </c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3" t="s">
        <v>183</v>
      </c>
      <c r="B267" s="20">
        <v>355.3</v>
      </c>
      <c r="C267" s="20">
        <v>140.19</v>
      </c>
      <c r="D267" s="20">
        <v>195.31</v>
      </c>
      <c r="E267" s="20">
        <v>279.52999999999997</v>
      </c>
      <c r="F267" s="20">
        <v>383.46</v>
      </c>
      <c r="G267" s="20">
        <v>777.96</v>
      </c>
      <c r="H267" s="20"/>
      <c r="I267" s="20"/>
      <c r="J267" s="20"/>
    </row>
    <row r="268" spans="1:10">
      <c r="A268" s="13" t="s">
        <v>184</v>
      </c>
      <c r="B268" s="14">
        <v>21.18</v>
      </c>
      <c r="C268" s="14">
        <v>19.82</v>
      </c>
      <c r="D268" s="14">
        <v>19.34</v>
      </c>
      <c r="E268" s="14">
        <v>27.61</v>
      </c>
      <c r="F268" s="14">
        <v>32.909999999999997</v>
      </c>
      <c r="G268" s="14">
        <v>66.599999999999994</v>
      </c>
      <c r="H268" s="14"/>
      <c r="I268" s="14"/>
      <c r="J268" s="14"/>
    </row>
    <row r="269" spans="1:10">
      <c r="A269" s="13" t="s">
        <v>185</v>
      </c>
      <c r="B269" s="14">
        <v>5.96</v>
      </c>
      <c r="C269" s="14">
        <v>14.14</v>
      </c>
      <c r="D269" s="14">
        <v>9.9</v>
      </c>
      <c r="E269" s="14">
        <v>9.8800000000000008</v>
      </c>
      <c r="F269" s="14">
        <v>8.58</v>
      </c>
      <c r="G269" s="14">
        <v>8.56</v>
      </c>
      <c r="H269" s="14"/>
      <c r="I269" s="14"/>
      <c r="J269" s="14"/>
    </row>
    <row r="270" spans="1:10">
      <c r="A270" s="18" t="s">
        <v>269</v>
      </c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3" t="s">
        <v>183</v>
      </c>
      <c r="B271" s="20">
        <v>36.08</v>
      </c>
      <c r="C271" s="20">
        <v>6.51</v>
      </c>
      <c r="D271" s="20">
        <v>8.67</v>
      </c>
      <c r="E271" s="20">
        <v>28.87</v>
      </c>
      <c r="F271" s="20">
        <v>33.270000000000003</v>
      </c>
      <c r="G271" s="20">
        <v>103.09</v>
      </c>
      <c r="H271" s="20"/>
      <c r="I271" s="20"/>
      <c r="J271" s="20"/>
    </row>
    <row r="272" spans="1:10">
      <c r="A272" s="13" t="s">
        <v>184</v>
      </c>
      <c r="B272" s="14">
        <v>5.41</v>
      </c>
      <c r="C272" s="14">
        <v>1.81</v>
      </c>
      <c r="D272" s="14">
        <v>1.99</v>
      </c>
      <c r="E272" s="14">
        <v>10.59</v>
      </c>
      <c r="F272" s="14">
        <v>4.38</v>
      </c>
      <c r="G272" s="14">
        <v>23.06</v>
      </c>
      <c r="H272" s="14"/>
      <c r="I272" s="14"/>
      <c r="J272" s="14"/>
    </row>
    <row r="273" spans="1:10">
      <c r="A273" s="13" t="s">
        <v>185</v>
      </c>
      <c r="B273" s="14">
        <v>15</v>
      </c>
      <c r="C273" s="14">
        <v>27.81</v>
      </c>
      <c r="D273" s="14">
        <v>22.99</v>
      </c>
      <c r="E273" s="14">
        <v>36.68</v>
      </c>
      <c r="F273" s="14">
        <v>13.16</v>
      </c>
      <c r="G273" s="14">
        <v>22.37</v>
      </c>
      <c r="H273" s="14"/>
      <c r="I273" s="14"/>
      <c r="J273" s="14"/>
    </row>
    <row r="274" spans="1:10">
      <c r="A274" s="18" t="s">
        <v>270</v>
      </c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3" t="s">
        <v>183</v>
      </c>
      <c r="B275" s="20">
        <v>209.19</v>
      </c>
      <c r="C275" s="20">
        <v>68.849999999999994</v>
      </c>
      <c r="D275" s="20">
        <v>113.9</v>
      </c>
      <c r="E275" s="20">
        <v>183</v>
      </c>
      <c r="F275" s="20">
        <v>275.82</v>
      </c>
      <c r="G275" s="20">
        <v>404.43</v>
      </c>
      <c r="H275" s="20"/>
      <c r="I275" s="20"/>
      <c r="J275" s="20"/>
    </row>
    <row r="276" spans="1:10">
      <c r="A276" s="13" t="s">
        <v>184</v>
      </c>
      <c r="B276" s="14">
        <v>10.92</v>
      </c>
      <c r="C276" s="14">
        <v>6.72</v>
      </c>
      <c r="D276" s="14">
        <v>7.57</v>
      </c>
      <c r="E276" s="14">
        <v>14.6</v>
      </c>
      <c r="F276" s="14">
        <v>43.95</v>
      </c>
      <c r="G276" s="14">
        <v>35.659999999999997</v>
      </c>
      <c r="H276" s="14"/>
      <c r="I276" s="14"/>
      <c r="J276" s="14"/>
    </row>
    <row r="277" spans="1:10">
      <c r="A277" s="13" t="s">
        <v>185</v>
      </c>
      <c r="B277" s="14">
        <v>5.22</v>
      </c>
      <c r="C277" s="14">
        <v>9.75</v>
      </c>
      <c r="D277" s="14">
        <v>6.65</v>
      </c>
      <c r="E277" s="14">
        <v>7.98</v>
      </c>
      <c r="F277" s="14">
        <v>15.93</v>
      </c>
      <c r="G277" s="14">
        <v>8.82</v>
      </c>
      <c r="H277" s="14"/>
      <c r="I277" s="14"/>
      <c r="J277" s="14"/>
    </row>
    <row r="278" spans="1:10">
      <c r="A278" s="18" t="s">
        <v>271</v>
      </c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3" t="s">
        <v>183</v>
      </c>
      <c r="B279" s="20">
        <v>106.51</v>
      </c>
      <c r="C279" s="20">
        <v>46.03</v>
      </c>
      <c r="D279" s="20">
        <v>61.43</v>
      </c>
      <c r="E279" s="20">
        <v>110.49</v>
      </c>
      <c r="F279" s="20">
        <v>106.88</v>
      </c>
      <c r="G279" s="20">
        <v>207.59</v>
      </c>
      <c r="H279" s="20"/>
      <c r="I279" s="20"/>
      <c r="J279" s="20"/>
    </row>
    <row r="280" spans="1:10">
      <c r="A280" s="13" t="s">
        <v>184</v>
      </c>
      <c r="B280" s="14">
        <v>7.02</v>
      </c>
      <c r="C280" s="14">
        <v>6.56</v>
      </c>
      <c r="D280" s="14">
        <v>6.48</v>
      </c>
      <c r="E280" s="14">
        <v>21.94</v>
      </c>
      <c r="F280" s="14">
        <v>7.92</v>
      </c>
      <c r="G280" s="14">
        <v>21.11</v>
      </c>
      <c r="H280" s="14"/>
      <c r="I280" s="14"/>
      <c r="J280" s="14"/>
    </row>
    <row r="281" spans="1:10">
      <c r="A281" s="13" t="s">
        <v>185</v>
      </c>
      <c r="B281" s="14">
        <v>6.59</v>
      </c>
      <c r="C281" s="14">
        <v>14.25</v>
      </c>
      <c r="D281" s="14">
        <v>10.55</v>
      </c>
      <c r="E281" s="14">
        <v>19.86</v>
      </c>
      <c r="F281" s="14">
        <v>7.41</v>
      </c>
      <c r="G281" s="14">
        <v>10.17</v>
      </c>
      <c r="H281" s="14"/>
      <c r="I281" s="14"/>
      <c r="J281" s="14"/>
    </row>
    <row r="282" spans="1:10">
      <c r="A282" s="18" t="s">
        <v>272</v>
      </c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3" t="s">
        <v>183</v>
      </c>
      <c r="B283" s="20">
        <v>657.15</v>
      </c>
      <c r="C283" s="20">
        <v>254.92</v>
      </c>
      <c r="D283" s="20">
        <v>362.1</v>
      </c>
      <c r="E283" s="20">
        <v>469.21</v>
      </c>
      <c r="F283" s="20">
        <v>753.02</v>
      </c>
      <c r="G283" s="20">
        <v>1445.84</v>
      </c>
      <c r="H283" s="20"/>
      <c r="I283" s="20"/>
      <c r="J283" s="20"/>
    </row>
    <row r="284" spans="1:10">
      <c r="A284" s="13" t="s">
        <v>184</v>
      </c>
      <c r="B284" s="14">
        <v>18.97</v>
      </c>
      <c r="C284" s="14">
        <v>18.84</v>
      </c>
      <c r="D284" s="14">
        <v>26.94</v>
      </c>
      <c r="E284" s="14">
        <v>32.74</v>
      </c>
      <c r="F284" s="14">
        <v>40.840000000000003</v>
      </c>
      <c r="G284" s="14">
        <v>57.93</v>
      </c>
      <c r="H284" s="14"/>
      <c r="I284" s="14"/>
      <c r="J284" s="14"/>
    </row>
    <row r="285" spans="1:10">
      <c r="A285" s="13" t="s">
        <v>185</v>
      </c>
      <c r="B285" s="14">
        <v>2.89</v>
      </c>
      <c r="C285" s="14">
        <v>7.39</v>
      </c>
      <c r="D285" s="14">
        <v>7.44</v>
      </c>
      <c r="E285" s="14">
        <v>6.98</v>
      </c>
      <c r="F285" s="14">
        <v>5.42</v>
      </c>
      <c r="G285" s="14">
        <v>4.01</v>
      </c>
      <c r="H285" s="14"/>
      <c r="I285" s="14"/>
      <c r="J285" s="14"/>
    </row>
    <row r="286" spans="1:10">
      <c r="A286" s="11" t="s">
        <v>273</v>
      </c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3" t="s">
        <v>183</v>
      </c>
      <c r="B287" s="20">
        <v>1699.8</v>
      </c>
      <c r="C287" s="20">
        <v>773.68</v>
      </c>
      <c r="D287" s="20">
        <v>1153.77</v>
      </c>
      <c r="E287" s="20">
        <v>1371.77</v>
      </c>
      <c r="F287" s="20">
        <v>1737</v>
      </c>
      <c r="G287" s="20">
        <v>3461.07</v>
      </c>
      <c r="H287" s="20"/>
      <c r="I287" s="20"/>
      <c r="J287" s="20"/>
    </row>
    <row r="288" spans="1:10">
      <c r="A288" s="13" t="s">
        <v>184</v>
      </c>
      <c r="B288" s="14">
        <v>70.45</v>
      </c>
      <c r="C288" s="14">
        <v>64.239999999999995</v>
      </c>
      <c r="D288" s="14">
        <v>83.7</v>
      </c>
      <c r="E288" s="14">
        <v>75.69</v>
      </c>
      <c r="F288" s="14">
        <v>103.83</v>
      </c>
      <c r="G288" s="14">
        <v>289.64999999999998</v>
      </c>
      <c r="H288" s="14"/>
      <c r="I288" s="14"/>
      <c r="J288" s="14"/>
    </row>
    <row r="289" spans="1:10">
      <c r="A289" s="13" t="s">
        <v>185</v>
      </c>
      <c r="B289" s="14">
        <v>4.1399999999999997</v>
      </c>
      <c r="C289" s="14">
        <v>8.3000000000000007</v>
      </c>
      <c r="D289" s="14">
        <v>7.25</v>
      </c>
      <c r="E289" s="14">
        <v>5.52</v>
      </c>
      <c r="F289" s="14">
        <v>5.98</v>
      </c>
      <c r="G289" s="14">
        <v>8.3699999999999992</v>
      </c>
      <c r="H289" s="14"/>
      <c r="I289" s="14"/>
      <c r="J289" s="14"/>
    </row>
    <row r="290" spans="1:10">
      <c r="A290" s="16" t="s">
        <v>274</v>
      </c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3" t="s">
        <v>183</v>
      </c>
      <c r="B291" s="20">
        <v>381.81</v>
      </c>
      <c r="C291" s="20">
        <v>144.86000000000001</v>
      </c>
      <c r="D291" s="20">
        <v>236.21</v>
      </c>
      <c r="E291" s="20">
        <v>300.86</v>
      </c>
      <c r="F291" s="20">
        <v>393.24</v>
      </c>
      <c r="G291" s="20">
        <v>833.49</v>
      </c>
      <c r="H291" s="20"/>
      <c r="I291" s="20"/>
      <c r="J291" s="20"/>
    </row>
    <row r="292" spans="1:10">
      <c r="A292" s="13" t="s">
        <v>184</v>
      </c>
      <c r="B292" s="14">
        <v>14.96</v>
      </c>
      <c r="C292" s="14">
        <v>17.22</v>
      </c>
      <c r="D292" s="14">
        <v>21.1</v>
      </c>
      <c r="E292" s="14">
        <v>21.48</v>
      </c>
      <c r="F292" s="14">
        <v>32.729999999999997</v>
      </c>
      <c r="G292" s="14">
        <v>53.95</v>
      </c>
      <c r="H292" s="14"/>
      <c r="I292" s="14"/>
      <c r="J292" s="14"/>
    </row>
    <row r="293" spans="1:10">
      <c r="A293" s="13" t="s">
        <v>185</v>
      </c>
      <c r="B293" s="14">
        <v>3.92</v>
      </c>
      <c r="C293" s="14">
        <v>11.89</v>
      </c>
      <c r="D293" s="14">
        <v>8.93</v>
      </c>
      <c r="E293" s="14">
        <v>7.14</v>
      </c>
      <c r="F293" s="14">
        <v>8.32</v>
      </c>
      <c r="G293" s="14">
        <v>6.47</v>
      </c>
      <c r="H293" s="14"/>
      <c r="I293" s="14"/>
      <c r="J293" s="14"/>
    </row>
    <row r="294" spans="1:10">
      <c r="A294" s="18" t="s">
        <v>275</v>
      </c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3" t="s">
        <v>183</v>
      </c>
      <c r="B295" s="20">
        <v>304.05</v>
      </c>
      <c r="C295" s="20">
        <v>101.62</v>
      </c>
      <c r="D295" s="20">
        <v>183.88</v>
      </c>
      <c r="E295" s="20">
        <v>226.88</v>
      </c>
      <c r="F295" s="20">
        <v>310.10000000000002</v>
      </c>
      <c r="G295" s="20">
        <v>697.35</v>
      </c>
      <c r="H295" s="20"/>
      <c r="I295" s="20"/>
      <c r="J295" s="20"/>
    </row>
    <row r="296" spans="1:10">
      <c r="A296" s="13" t="s">
        <v>184</v>
      </c>
      <c r="B296" s="14">
        <v>14.61</v>
      </c>
      <c r="C296" s="14">
        <v>14.93</v>
      </c>
      <c r="D296" s="14">
        <v>19.8</v>
      </c>
      <c r="E296" s="14">
        <v>20.21</v>
      </c>
      <c r="F296" s="14">
        <v>31.31</v>
      </c>
      <c r="G296" s="14">
        <v>54.1</v>
      </c>
      <c r="H296" s="14"/>
      <c r="I296" s="14"/>
      <c r="J296" s="14"/>
    </row>
    <row r="297" spans="1:10">
      <c r="A297" s="13" t="s">
        <v>185</v>
      </c>
      <c r="B297" s="14">
        <v>4.8</v>
      </c>
      <c r="C297" s="14">
        <v>14.69</v>
      </c>
      <c r="D297" s="14">
        <v>10.77</v>
      </c>
      <c r="E297" s="14">
        <v>8.91</v>
      </c>
      <c r="F297" s="14">
        <v>10.1</v>
      </c>
      <c r="G297" s="14">
        <v>7.76</v>
      </c>
      <c r="H297" s="14"/>
      <c r="I297" s="14"/>
      <c r="J297" s="14"/>
    </row>
    <row r="298" spans="1:10">
      <c r="A298" s="18" t="s">
        <v>276</v>
      </c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3" t="s">
        <v>183</v>
      </c>
      <c r="B299" s="20">
        <v>77.77</v>
      </c>
      <c r="C299" s="20">
        <v>43.24</v>
      </c>
      <c r="D299" s="20">
        <v>52.32</v>
      </c>
      <c r="E299" s="20">
        <v>73.98</v>
      </c>
      <c r="F299" s="20">
        <v>83.15</v>
      </c>
      <c r="G299" s="20">
        <v>136.13999999999999</v>
      </c>
      <c r="H299" s="20"/>
      <c r="I299" s="20"/>
      <c r="J299" s="20"/>
    </row>
    <row r="300" spans="1:10">
      <c r="A300" s="13" t="s">
        <v>184</v>
      </c>
      <c r="B300" s="14">
        <v>3.59</v>
      </c>
      <c r="C300" s="14">
        <v>8.91</v>
      </c>
      <c r="D300" s="14">
        <v>7.7</v>
      </c>
      <c r="E300" s="14">
        <v>5.37</v>
      </c>
      <c r="F300" s="14">
        <v>6.01</v>
      </c>
      <c r="G300" s="14">
        <v>10.45</v>
      </c>
      <c r="H300" s="14"/>
      <c r="I300" s="14"/>
      <c r="J300" s="14"/>
    </row>
    <row r="301" spans="1:10">
      <c r="A301" s="13" t="s">
        <v>185</v>
      </c>
      <c r="B301" s="14">
        <v>4.62</v>
      </c>
      <c r="C301" s="14">
        <v>20.6</v>
      </c>
      <c r="D301" s="14">
        <v>14.71</v>
      </c>
      <c r="E301" s="14">
        <v>7.26</v>
      </c>
      <c r="F301" s="14">
        <v>7.22</v>
      </c>
      <c r="G301" s="14">
        <v>7.68</v>
      </c>
      <c r="H301" s="14"/>
      <c r="I301" s="14"/>
      <c r="J301" s="14"/>
    </row>
    <row r="302" spans="1:10">
      <c r="A302" s="16" t="s">
        <v>277</v>
      </c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3" t="s">
        <v>183</v>
      </c>
      <c r="B303" s="20">
        <v>662.6</v>
      </c>
      <c r="C303" s="20">
        <v>295.44</v>
      </c>
      <c r="D303" s="20">
        <v>454.93</v>
      </c>
      <c r="E303" s="20">
        <v>522.5</v>
      </c>
      <c r="F303" s="20">
        <v>735.14</v>
      </c>
      <c r="G303" s="20">
        <v>1304.28</v>
      </c>
      <c r="H303" s="20"/>
      <c r="I303" s="20"/>
      <c r="J303" s="20"/>
    </row>
    <row r="304" spans="1:10">
      <c r="A304" s="13" t="s">
        <v>184</v>
      </c>
      <c r="B304" s="14">
        <v>24.59</v>
      </c>
      <c r="C304" s="14">
        <v>27.84</v>
      </c>
      <c r="D304" s="14">
        <v>47.77</v>
      </c>
      <c r="E304" s="14">
        <v>44.17</v>
      </c>
      <c r="F304" s="14">
        <v>77.97</v>
      </c>
      <c r="G304" s="14">
        <v>75.67</v>
      </c>
      <c r="H304" s="14"/>
      <c r="I304" s="14"/>
      <c r="J304" s="14"/>
    </row>
    <row r="305" spans="1:10">
      <c r="A305" s="13" t="s">
        <v>185</v>
      </c>
      <c r="B305" s="14">
        <v>3.71</v>
      </c>
      <c r="C305" s="14">
        <v>9.42</v>
      </c>
      <c r="D305" s="14">
        <v>10.5</v>
      </c>
      <c r="E305" s="14">
        <v>8.4499999999999993</v>
      </c>
      <c r="F305" s="14">
        <v>10.61</v>
      </c>
      <c r="G305" s="14">
        <v>5.8</v>
      </c>
      <c r="H305" s="14"/>
      <c r="I305" s="14"/>
      <c r="J305" s="14"/>
    </row>
    <row r="306" spans="1:10">
      <c r="A306" s="18" t="s">
        <v>278</v>
      </c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3" t="s">
        <v>183</v>
      </c>
      <c r="B307" s="20">
        <v>561.5</v>
      </c>
      <c r="C307" s="20">
        <v>236.49</v>
      </c>
      <c r="D307" s="20">
        <v>384.25</v>
      </c>
      <c r="E307" s="20">
        <v>439.08</v>
      </c>
      <c r="F307" s="20">
        <v>632.07000000000005</v>
      </c>
      <c r="G307" s="20">
        <v>1114.95</v>
      </c>
      <c r="H307" s="20"/>
      <c r="I307" s="20"/>
      <c r="J307" s="20"/>
    </row>
    <row r="308" spans="1:10">
      <c r="A308" s="13" t="s">
        <v>184</v>
      </c>
      <c r="B308" s="14">
        <v>23.65</v>
      </c>
      <c r="C308" s="14">
        <v>26.73</v>
      </c>
      <c r="D308" s="14">
        <v>43.55</v>
      </c>
      <c r="E308" s="14">
        <v>42.14</v>
      </c>
      <c r="F308" s="14">
        <v>77.88</v>
      </c>
      <c r="G308" s="14">
        <v>72.36</v>
      </c>
      <c r="H308" s="14"/>
      <c r="I308" s="14"/>
      <c r="J308" s="14"/>
    </row>
    <row r="309" spans="1:10">
      <c r="A309" s="13" t="s">
        <v>185</v>
      </c>
      <c r="B309" s="14">
        <v>4.21</v>
      </c>
      <c r="C309" s="14">
        <v>11.3</v>
      </c>
      <c r="D309" s="14">
        <v>11.33</v>
      </c>
      <c r="E309" s="14">
        <v>9.6</v>
      </c>
      <c r="F309" s="14">
        <v>12.32</v>
      </c>
      <c r="G309" s="14">
        <v>6.49</v>
      </c>
      <c r="H309" s="14"/>
      <c r="I309" s="14"/>
      <c r="J309" s="14"/>
    </row>
    <row r="310" spans="1:10">
      <c r="A310" s="18" t="s">
        <v>279</v>
      </c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3" t="s">
        <v>183</v>
      </c>
      <c r="B311" s="20">
        <v>101.1</v>
      </c>
      <c r="C311" s="20">
        <v>58.94</v>
      </c>
      <c r="D311" s="20">
        <v>70.680000000000007</v>
      </c>
      <c r="E311" s="20">
        <v>83.42</v>
      </c>
      <c r="F311" s="20">
        <v>103.06</v>
      </c>
      <c r="G311" s="20">
        <v>189.33</v>
      </c>
      <c r="H311" s="20"/>
      <c r="I311" s="20"/>
      <c r="J311" s="20"/>
    </row>
    <row r="312" spans="1:10">
      <c r="A312" s="13" t="s">
        <v>184</v>
      </c>
      <c r="B312" s="14">
        <v>5.27</v>
      </c>
      <c r="C312" s="14">
        <v>9.5399999999999991</v>
      </c>
      <c r="D312" s="14">
        <v>8.3800000000000008</v>
      </c>
      <c r="E312" s="14">
        <v>8.89</v>
      </c>
      <c r="F312" s="14">
        <v>11.78</v>
      </c>
      <c r="G312" s="14">
        <v>15.84</v>
      </c>
      <c r="H312" s="14"/>
      <c r="I312" s="14"/>
      <c r="J312" s="14"/>
    </row>
    <row r="313" spans="1:10">
      <c r="A313" s="13" t="s">
        <v>185</v>
      </c>
      <c r="B313" s="14">
        <v>5.21</v>
      </c>
      <c r="C313" s="14">
        <v>16.190000000000001</v>
      </c>
      <c r="D313" s="14">
        <v>11.85</v>
      </c>
      <c r="E313" s="14">
        <v>10.65</v>
      </c>
      <c r="F313" s="14">
        <v>11.43</v>
      </c>
      <c r="G313" s="14">
        <v>8.3699999999999992</v>
      </c>
      <c r="H313" s="14"/>
      <c r="I313" s="14"/>
      <c r="J313" s="14"/>
    </row>
    <row r="314" spans="1:10">
      <c r="A314" s="16" t="s">
        <v>280</v>
      </c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3" t="s">
        <v>183</v>
      </c>
      <c r="B315" s="20">
        <v>90.58</v>
      </c>
      <c r="C315" s="20">
        <v>54.12</v>
      </c>
      <c r="D315" s="20">
        <v>76.42</v>
      </c>
      <c r="E315" s="20">
        <v>89</v>
      </c>
      <c r="F315" s="20">
        <v>95.39</v>
      </c>
      <c r="G315" s="20">
        <v>137.93</v>
      </c>
      <c r="H315" s="20"/>
      <c r="I315" s="20"/>
      <c r="J315" s="20"/>
    </row>
    <row r="316" spans="1:10">
      <c r="A316" s="13" t="s">
        <v>184</v>
      </c>
      <c r="B316" s="14">
        <v>4.5199999999999996</v>
      </c>
      <c r="C316" s="14">
        <v>6.61</v>
      </c>
      <c r="D316" s="14">
        <v>9.98</v>
      </c>
      <c r="E316" s="14">
        <v>9.86</v>
      </c>
      <c r="F316" s="14">
        <v>7.6</v>
      </c>
      <c r="G316" s="14">
        <v>11.42</v>
      </c>
      <c r="H316" s="14"/>
      <c r="I316" s="14"/>
      <c r="J316" s="14"/>
    </row>
    <row r="317" spans="1:10">
      <c r="A317" s="13" t="s">
        <v>185</v>
      </c>
      <c r="B317" s="14">
        <v>4.99</v>
      </c>
      <c r="C317" s="14">
        <v>12.22</v>
      </c>
      <c r="D317" s="14">
        <v>13.06</v>
      </c>
      <c r="E317" s="14">
        <v>11.08</v>
      </c>
      <c r="F317" s="14">
        <v>7.97</v>
      </c>
      <c r="G317" s="14">
        <v>8.2799999999999994</v>
      </c>
      <c r="H317" s="14"/>
      <c r="I317" s="14"/>
      <c r="J317" s="14"/>
    </row>
    <row r="318" spans="1:10">
      <c r="A318" s="16" t="s">
        <v>281</v>
      </c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3" t="s">
        <v>183</v>
      </c>
      <c r="B319" s="20">
        <v>303.39</v>
      </c>
      <c r="C319" s="20">
        <v>173.51</v>
      </c>
      <c r="D319" s="20">
        <v>253.64</v>
      </c>
      <c r="E319" s="20">
        <v>302.89999999999998</v>
      </c>
      <c r="F319" s="20">
        <v>280.10000000000002</v>
      </c>
      <c r="G319" s="20">
        <v>506.55</v>
      </c>
      <c r="H319" s="20"/>
      <c r="I319" s="20"/>
      <c r="J319" s="20"/>
    </row>
    <row r="320" spans="1:10">
      <c r="A320" s="13" t="s">
        <v>184</v>
      </c>
      <c r="B320" s="14">
        <v>12.83</v>
      </c>
      <c r="C320" s="14">
        <v>20.93</v>
      </c>
      <c r="D320" s="14">
        <v>25.56</v>
      </c>
      <c r="E320" s="14">
        <v>23.82</v>
      </c>
      <c r="F320" s="14">
        <v>21.82</v>
      </c>
      <c r="G320" s="14">
        <v>46.45</v>
      </c>
      <c r="H320" s="14"/>
      <c r="I320" s="14"/>
      <c r="J320" s="14"/>
    </row>
    <row r="321" spans="1:10">
      <c r="A321" s="13" t="s">
        <v>185</v>
      </c>
      <c r="B321" s="14">
        <v>4.2300000000000004</v>
      </c>
      <c r="C321" s="14">
        <v>12.06</v>
      </c>
      <c r="D321" s="14">
        <v>10.08</v>
      </c>
      <c r="E321" s="14">
        <v>7.86</v>
      </c>
      <c r="F321" s="14">
        <v>7.79</v>
      </c>
      <c r="G321" s="14">
        <v>9.17</v>
      </c>
      <c r="H321" s="14"/>
      <c r="I321" s="14"/>
      <c r="J321" s="14"/>
    </row>
    <row r="322" spans="1:10">
      <c r="A322" s="16" t="s">
        <v>282</v>
      </c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3" t="s">
        <v>183</v>
      </c>
      <c r="B323" s="20">
        <v>261.41000000000003</v>
      </c>
      <c r="C323" s="20">
        <v>105.74</v>
      </c>
      <c r="D323" s="20">
        <v>132.58000000000001</v>
      </c>
      <c r="E323" s="20">
        <v>156.52000000000001</v>
      </c>
      <c r="F323" s="20">
        <v>233.14</v>
      </c>
      <c r="G323" s="20">
        <v>678.82</v>
      </c>
      <c r="H323" s="20"/>
      <c r="I323" s="20"/>
      <c r="J323" s="20"/>
    </row>
    <row r="324" spans="1:10">
      <c r="A324" s="13" t="s">
        <v>184</v>
      </c>
      <c r="B324" s="14">
        <v>37.270000000000003</v>
      </c>
      <c r="C324" s="14">
        <v>15.09</v>
      </c>
      <c r="D324" s="14">
        <v>9.42</v>
      </c>
      <c r="E324" s="14">
        <v>13.58</v>
      </c>
      <c r="F324" s="14">
        <v>14.81</v>
      </c>
      <c r="G324" s="14">
        <v>188.3</v>
      </c>
      <c r="H324" s="14"/>
      <c r="I324" s="14"/>
      <c r="J324" s="14"/>
    </row>
    <row r="325" spans="1:10">
      <c r="A325" s="13" t="s">
        <v>185</v>
      </c>
      <c r="B325" s="14">
        <v>14.26</v>
      </c>
      <c r="C325" s="14">
        <v>14.27</v>
      </c>
      <c r="D325" s="14">
        <v>7.1</v>
      </c>
      <c r="E325" s="14">
        <v>8.68</v>
      </c>
      <c r="F325" s="14">
        <v>6.35</v>
      </c>
      <c r="G325" s="14">
        <v>27.74</v>
      </c>
      <c r="H325" s="14"/>
      <c r="I325" s="14"/>
      <c r="J325" s="14"/>
    </row>
    <row r="326" spans="1:10">
      <c r="A326" s="11" t="s">
        <v>283</v>
      </c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3" t="s">
        <v>183</v>
      </c>
      <c r="B327" s="20">
        <v>7677.32</v>
      </c>
      <c r="C327" s="20">
        <v>2868.01</v>
      </c>
      <c r="D327" s="20">
        <v>5002.04</v>
      </c>
      <c r="E327" s="20">
        <v>7159.97</v>
      </c>
      <c r="F327" s="20">
        <v>9432.2000000000007</v>
      </c>
      <c r="G327" s="20">
        <v>13924.03</v>
      </c>
      <c r="H327" s="20"/>
      <c r="I327" s="20"/>
      <c r="J327" s="20"/>
    </row>
    <row r="328" spans="1:10">
      <c r="A328" s="13" t="s">
        <v>184</v>
      </c>
      <c r="B328" s="14">
        <v>176.46</v>
      </c>
      <c r="C328" s="14">
        <v>100.33</v>
      </c>
      <c r="D328" s="14">
        <v>179.63</v>
      </c>
      <c r="E328" s="14">
        <v>207.95</v>
      </c>
      <c r="F328" s="14">
        <v>361.36</v>
      </c>
      <c r="G328" s="14">
        <v>422.56</v>
      </c>
      <c r="H328" s="14"/>
      <c r="I328" s="14"/>
      <c r="J328" s="14"/>
    </row>
    <row r="329" spans="1:10">
      <c r="A329" s="13" t="s">
        <v>185</v>
      </c>
      <c r="B329" s="14">
        <v>2.2999999999999998</v>
      </c>
      <c r="C329" s="14">
        <v>3.5</v>
      </c>
      <c r="D329" s="14">
        <v>3.59</v>
      </c>
      <c r="E329" s="14">
        <v>2.9</v>
      </c>
      <c r="F329" s="14">
        <v>3.83</v>
      </c>
      <c r="G329" s="14">
        <v>3.03</v>
      </c>
      <c r="H329" s="14"/>
      <c r="I329" s="14"/>
      <c r="J329" s="14"/>
    </row>
    <row r="330" spans="1:10">
      <c r="A330" s="16" t="s">
        <v>284</v>
      </c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3" t="s">
        <v>183</v>
      </c>
      <c r="B331" s="20">
        <v>2588.4</v>
      </c>
      <c r="C331" s="20">
        <v>626.66999999999996</v>
      </c>
      <c r="D331" s="20">
        <v>1583.01</v>
      </c>
      <c r="E331" s="20">
        <v>2319.81</v>
      </c>
      <c r="F331" s="20">
        <v>3373.15</v>
      </c>
      <c r="G331" s="20">
        <v>5039.53</v>
      </c>
      <c r="H331" s="20"/>
      <c r="I331" s="20"/>
      <c r="J331" s="20"/>
    </row>
    <row r="332" spans="1:10">
      <c r="A332" s="13" t="s">
        <v>184</v>
      </c>
      <c r="B332" s="14">
        <v>111.34</v>
      </c>
      <c r="C332" s="14">
        <v>77.67</v>
      </c>
      <c r="D332" s="14">
        <v>150.22999999999999</v>
      </c>
      <c r="E332" s="14">
        <v>174.85</v>
      </c>
      <c r="F332" s="14">
        <v>286.58999999999997</v>
      </c>
      <c r="G332" s="14">
        <v>303.89999999999998</v>
      </c>
      <c r="H332" s="14"/>
      <c r="I332" s="14"/>
      <c r="J332" s="14"/>
    </row>
    <row r="333" spans="1:10">
      <c r="A333" s="13" t="s">
        <v>185</v>
      </c>
      <c r="B333" s="14">
        <v>4.3</v>
      </c>
      <c r="C333" s="14">
        <v>12.39</v>
      </c>
      <c r="D333" s="14">
        <v>9.49</v>
      </c>
      <c r="E333" s="14">
        <v>7.54</v>
      </c>
      <c r="F333" s="14">
        <v>8.5</v>
      </c>
      <c r="G333" s="14">
        <v>6.03</v>
      </c>
      <c r="H333" s="14"/>
      <c r="I333" s="14"/>
      <c r="J333" s="14"/>
    </row>
    <row r="334" spans="1:10">
      <c r="A334" s="18" t="s">
        <v>285</v>
      </c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3" t="s">
        <v>183</v>
      </c>
      <c r="B335" s="20">
        <v>1219.26</v>
      </c>
      <c r="C335" s="20">
        <v>126.82</v>
      </c>
      <c r="D335" s="20">
        <v>533.30999999999995</v>
      </c>
      <c r="E335" s="20">
        <v>1074.24</v>
      </c>
      <c r="F335" s="20">
        <v>1557.37</v>
      </c>
      <c r="G335" s="20">
        <v>2804.86</v>
      </c>
      <c r="H335" s="20"/>
      <c r="I335" s="20"/>
      <c r="J335" s="20"/>
    </row>
    <row r="336" spans="1:10">
      <c r="A336" s="13" t="s">
        <v>184</v>
      </c>
      <c r="B336" s="14">
        <v>89.92</v>
      </c>
      <c r="C336" s="14">
        <v>39.549999999999997</v>
      </c>
      <c r="D336" s="14">
        <v>105.43</v>
      </c>
      <c r="E336" s="14">
        <v>160.18</v>
      </c>
      <c r="F336" s="14">
        <v>210.35</v>
      </c>
      <c r="G336" s="14">
        <v>307.86</v>
      </c>
      <c r="H336" s="14"/>
      <c r="I336" s="14"/>
      <c r="J336" s="14"/>
    </row>
    <row r="337" spans="1:10">
      <c r="A337" s="13" t="s">
        <v>185</v>
      </c>
      <c r="B337" s="14">
        <v>7.37</v>
      </c>
      <c r="C337" s="14">
        <v>31.18</v>
      </c>
      <c r="D337" s="14">
        <v>19.77</v>
      </c>
      <c r="E337" s="14">
        <v>14.91</v>
      </c>
      <c r="F337" s="14">
        <v>13.51</v>
      </c>
      <c r="G337" s="14">
        <v>10.98</v>
      </c>
      <c r="H337" s="14"/>
      <c r="I337" s="14"/>
      <c r="J337" s="14"/>
    </row>
    <row r="338" spans="1:10">
      <c r="A338" s="18" t="s">
        <v>286</v>
      </c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3" t="s">
        <v>183</v>
      </c>
      <c r="B339" s="20">
        <v>1317.98</v>
      </c>
      <c r="C339" s="20">
        <v>497.44</v>
      </c>
      <c r="D339" s="20">
        <v>1014.73</v>
      </c>
      <c r="E339" s="20">
        <v>1174.1199999999999</v>
      </c>
      <c r="F339" s="20">
        <v>1724.26</v>
      </c>
      <c r="G339" s="20">
        <v>2179.1799999999998</v>
      </c>
      <c r="H339" s="20"/>
      <c r="I339" s="20"/>
      <c r="J339" s="20"/>
    </row>
    <row r="340" spans="1:10">
      <c r="A340" s="13" t="s">
        <v>184</v>
      </c>
      <c r="B340" s="14">
        <v>62.99</v>
      </c>
      <c r="C340" s="14">
        <v>70.349999999999994</v>
      </c>
      <c r="D340" s="14">
        <v>104.12</v>
      </c>
      <c r="E340" s="14">
        <v>92.38</v>
      </c>
      <c r="F340" s="14">
        <v>164.58</v>
      </c>
      <c r="G340" s="14">
        <v>192.19</v>
      </c>
      <c r="H340" s="14"/>
      <c r="I340" s="14"/>
      <c r="J340" s="14"/>
    </row>
    <row r="341" spans="1:10">
      <c r="A341" s="13" t="s">
        <v>185</v>
      </c>
      <c r="B341" s="14">
        <v>4.78</v>
      </c>
      <c r="C341" s="14">
        <v>14.14</v>
      </c>
      <c r="D341" s="14">
        <v>10.26</v>
      </c>
      <c r="E341" s="14">
        <v>7.87</v>
      </c>
      <c r="F341" s="14">
        <v>9.5399999999999991</v>
      </c>
      <c r="G341" s="14">
        <v>8.82</v>
      </c>
      <c r="H341" s="14"/>
      <c r="I341" s="14"/>
      <c r="J341" s="14"/>
    </row>
    <row r="342" spans="1:10">
      <c r="A342" s="18" t="s">
        <v>287</v>
      </c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3" t="s">
        <v>183</v>
      </c>
      <c r="B343" s="20">
        <v>51.15</v>
      </c>
      <c r="C343" s="20">
        <v>2.41</v>
      </c>
      <c r="D343" s="20">
        <v>34.97</v>
      </c>
      <c r="E343" s="20">
        <v>71.44</v>
      </c>
      <c r="F343" s="20">
        <v>91.52</v>
      </c>
      <c r="G343" s="20">
        <v>55.49</v>
      </c>
      <c r="H343" s="20"/>
      <c r="I343" s="20"/>
      <c r="J343" s="20"/>
    </row>
    <row r="344" spans="1:10">
      <c r="A344" s="13" t="s">
        <v>184</v>
      </c>
      <c r="B344" s="14">
        <v>11.3</v>
      </c>
      <c r="C344" s="14">
        <v>2.34</v>
      </c>
      <c r="D344" s="14">
        <v>17.09</v>
      </c>
      <c r="E344" s="14">
        <v>27.19</v>
      </c>
      <c r="F344" s="14">
        <v>31.19</v>
      </c>
      <c r="G344" s="14">
        <v>19.55</v>
      </c>
      <c r="H344" s="14"/>
      <c r="I344" s="14"/>
      <c r="J344" s="14"/>
    </row>
    <row r="345" spans="1:10">
      <c r="A345" s="13" t="s">
        <v>185</v>
      </c>
      <c r="B345" s="14">
        <v>22.09</v>
      </c>
      <c r="C345" s="14">
        <v>96.89</v>
      </c>
      <c r="D345" s="14">
        <v>48.87</v>
      </c>
      <c r="E345" s="14">
        <v>38.06</v>
      </c>
      <c r="F345" s="14">
        <v>34.08</v>
      </c>
      <c r="G345" s="14">
        <v>35.229999999999997</v>
      </c>
      <c r="H345" s="14"/>
      <c r="I345" s="14"/>
      <c r="J345" s="14"/>
    </row>
    <row r="346" spans="1:10">
      <c r="A346" s="16" t="s">
        <v>288</v>
      </c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3" t="s">
        <v>183</v>
      </c>
      <c r="B347" s="20">
        <v>2132.31</v>
      </c>
      <c r="C347" s="20">
        <v>1009</v>
      </c>
      <c r="D347" s="20">
        <v>1598.37</v>
      </c>
      <c r="E347" s="20">
        <v>2179.91</v>
      </c>
      <c r="F347" s="20">
        <v>2634.36</v>
      </c>
      <c r="G347" s="20">
        <v>3240.41</v>
      </c>
      <c r="H347" s="20"/>
      <c r="I347" s="20"/>
      <c r="J347" s="20"/>
    </row>
    <row r="348" spans="1:10">
      <c r="A348" s="13" t="s">
        <v>184</v>
      </c>
      <c r="B348" s="14">
        <v>20.32</v>
      </c>
      <c r="C348" s="14">
        <v>28.79</v>
      </c>
      <c r="D348" s="14">
        <v>26.77</v>
      </c>
      <c r="E348" s="14">
        <v>36.1</v>
      </c>
      <c r="F348" s="14">
        <v>27.25</v>
      </c>
      <c r="G348" s="14">
        <v>47.48</v>
      </c>
      <c r="H348" s="14"/>
      <c r="I348" s="14"/>
      <c r="J348" s="14"/>
    </row>
    <row r="349" spans="1:10">
      <c r="A349" s="13" t="s">
        <v>185</v>
      </c>
      <c r="B349" s="14">
        <v>0.95</v>
      </c>
      <c r="C349" s="14">
        <v>2.85</v>
      </c>
      <c r="D349" s="14">
        <v>1.67</v>
      </c>
      <c r="E349" s="14">
        <v>1.66</v>
      </c>
      <c r="F349" s="14">
        <v>1.03</v>
      </c>
      <c r="G349" s="14">
        <v>1.47</v>
      </c>
      <c r="H349" s="14"/>
      <c r="I349" s="14"/>
      <c r="J349" s="14"/>
    </row>
    <row r="350" spans="1:10">
      <c r="A350" s="16" t="s">
        <v>289</v>
      </c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3" t="s">
        <v>183</v>
      </c>
      <c r="B351" s="20">
        <v>2464.0300000000002</v>
      </c>
      <c r="C351" s="20">
        <v>1082.22</v>
      </c>
      <c r="D351" s="20">
        <v>1585.36</v>
      </c>
      <c r="E351" s="20">
        <v>2346.9299999999998</v>
      </c>
      <c r="F351" s="20">
        <v>2967.4</v>
      </c>
      <c r="G351" s="20">
        <v>4337.45</v>
      </c>
      <c r="H351" s="20"/>
      <c r="I351" s="20"/>
      <c r="J351" s="20"/>
    </row>
    <row r="352" spans="1:10">
      <c r="A352" s="13" t="s">
        <v>184</v>
      </c>
      <c r="B352" s="14">
        <v>68.75</v>
      </c>
      <c r="C352" s="14">
        <v>66.58</v>
      </c>
      <c r="D352" s="14">
        <v>81.31</v>
      </c>
      <c r="E352" s="14">
        <v>96.06</v>
      </c>
      <c r="F352" s="14">
        <v>106.42</v>
      </c>
      <c r="G352" s="14">
        <v>162.81</v>
      </c>
      <c r="H352" s="14"/>
      <c r="I352" s="14"/>
      <c r="J352" s="14"/>
    </row>
    <row r="353" spans="1:10">
      <c r="A353" s="13" t="s">
        <v>185</v>
      </c>
      <c r="B353" s="14">
        <v>2.79</v>
      </c>
      <c r="C353" s="14">
        <v>6.15</v>
      </c>
      <c r="D353" s="14">
        <v>5.13</v>
      </c>
      <c r="E353" s="14">
        <v>4.09</v>
      </c>
      <c r="F353" s="14">
        <v>3.59</v>
      </c>
      <c r="G353" s="14">
        <v>3.75</v>
      </c>
      <c r="H353" s="14"/>
      <c r="I353" s="14"/>
      <c r="J353" s="14"/>
    </row>
    <row r="354" spans="1:10">
      <c r="A354" s="18" t="s">
        <v>290</v>
      </c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3" t="s">
        <v>183</v>
      </c>
      <c r="B355" s="20">
        <v>243.03</v>
      </c>
      <c r="C355" s="20">
        <v>48.34</v>
      </c>
      <c r="D355" s="20">
        <v>127.24</v>
      </c>
      <c r="E355" s="20">
        <v>233.67</v>
      </c>
      <c r="F355" s="20">
        <v>365.45</v>
      </c>
      <c r="G355" s="20">
        <v>440.54</v>
      </c>
      <c r="H355" s="20"/>
      <c r="I355" s="20"/>
      <c r="J355" s="20"/>
    </row>
    <row r="356" spans="1:10">
      <c r="A356" s="13" t="s">
        <v>184</v>
      </c>
      <c r="B356" s="14">
        <v>6.59</v>
      </c>
      <c r="C356" s="14">
        <v>4.16</v>
      </c>
      <c r="D356" s="14">
        <v>7.83</v>
      </c>
      <c r="E356" s="14">
        <v>8.57</v>
      </c>
      <c r="F356" s="14">
        <v>13.87</v>
      </c>
      <c r="G356" s="14">
        <v>19.010000000000002</v>
      </c>
      <c r="H356" s="14"/>
      <c r="I356" s="14"/>
      <c r="J356" s="14"/>
    </row>
    <row r="357" spans="1:10">
      <c r="A357" s="13" t="s">
        <v>185</v>
      </c>
      <c r="B357" s="14">
        <v>2.71</v>
      </c>
      <c r="C357" s="14">
        <v>8.6</v>
      </c>
      <c r="D357" s="14">
        <v>6.15</v>
      </c>
      <c r="E357" s="14">
        <v>3.67</v>
      </c>
      <c r="F357" s="14">
        <v>3.8</v>
      </c>
      <c r="G357" s="14">
        <v>4.32</v>
      </c>
      <c r="H357" s="14"/>
      <c r="I357" s="14"/>
      <c r="J357" s="14"/>
    </row>
    <row r="358" spans="1:10">
      <c r="A358" s="18" t="s">
        <v>291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3" t="s">
        <v>183</v>
      </c>
      <c r="B359" s="20">
        <v>787.28</v>
      </c>
      <c r="C359" s="20">
        <v>369.26</v>
      </c>
      <c r="D359" s="20">
        <v>537.32000000000005</v>
      </c>
      <c r="E359" s="20">
        <v>720.52</v>
      </c>
      <c r="F359" s="20">
        <v>917.26</v>
      </c>
      <c r="G359" s="20">
        <v>1391.99</v>
      </c>
      <c r="H359" s="20"/>
      <c r="I359" s="20"/>
      <c r="J359" s="20"/>
    </row>
    <row r="360" spans="1:10">
      <c r="A360" s="13" t="s">
        <v>184</v>
      </c>
      <c r="B360" s="14">
        <v>18.12</v>
      </c>
      <c r="C360" s="14">
        <v>21.86</v>
      </c>
      <c r="D360" s="14">
        <v>20.440000000000001</v>
      </c>
      <c r="E360" s="14">
        <v>30.22</v>
      </c>
      <c r="F360" s="14">
        <v>32.450000000000003</v>
      </c>
      <c r="G360" s="14">
        <v>42.4</v>
      </c>
      <c r="H360" s="14"/>
      <c r="I360" s="14"/>
      <c r="J360" s="14"/>
    </row>
    <row r="361" spans="1:10">
      <c r="A361" s="13" t="s">
        <v>185</v>
      </c>
      <c r="B361" s="14">
        <v>2.2999999999999998</v>
      </c>
      <c r="C361" s="14">
        <v>5.92</v>
      </c>
      <c r="D361" s="14">
        <v>3.8</v>
      </c>
      <c r="E361" s="14">
        <v>4.1900000000000004</v>
      </c>
      <c r="F361" s="14">
        <v>3.54</v>
      </c>
      <c r="G361" s="14">
        <v>3.05</v>
      </c>
      <c r="H361" s="14"/>
      <c r="I361" s="14"/>
      <c r="J361" s="14"/>
    </row>
    <row r="362" spans="1:10">
      <c r="A362" s="18" t="s">
        <v>292</v>
      </c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3" t="s">
        <v>183</v>
      </c>
      <c r="B363" s="20">
        <v>1010.42</v>
      </c>
      <c r="C363" s="20">
        <v>535.08000000000004</v>
      </c>
      <c r="D363" s="20">
        <v>708.36</v>
      </c>
      <c r="E363" s="20">
        <v>1082.1300000000001</v>
      </c>
      <c r="F363" s="20">
        <v>1199.43</v>
      </c>
      <c r="G363" s="20">
        <v>1526.28</v>
      </c>
      <c r="H363" s="20"/>
      <c r="I363" s="20"/>
      <c r="J363" s="20"/>
    </row>
    <row r="364" spans="1:10">
      <c r="A364" s="13" t="s">
        <v>184</v>
      </c>
      <c r="B364" s="14">
        <v>52.67</v>
      </c>
      <c r="C364" s="14">
        <v>64.61</v>
      </c>
      <c r="D364" s="14">
        <v>73.430000000000007</v>
      </c>
      <c r="E364" s="14">
        <v>85.46</v>
      </c>
      <c r="F364" s="14">
        <v>94.01</v>
      </c>
      <c r="G364" s="14">
        <v>138.11000000000001</v>
      </c>
      <c r="H364" s="14"/>
      <c r="I364" s="14"/>
      <c r="J364" s="14"/>
    </row>
    <row r="365" spans="1:10">
      <c r="A365" s="13" t="s">
        <v>185</v>
      </c>
      <c r="B365" s="14">
        <v>5.21</v>
      </c>
      <c r="C365" s="14">
        <v>12.07</v>
      </c>
      <c r="D365" s="14">
        <v>10.37</v>
      </c>
      <c r="E365" s="14">
        <v>7.9</v>
      </c>
      <c r="F365" s="14">
        <v>7.84</v>
      </c>
      <c r="G365" s="14">
        <v>9.0500000000000007</v>
      </c>
      <c r="H365" s="14"/>
      <c r="I365" s="14"/>
      <c r="J365" s="14"/>
    </row>
    <row r="366" spans="1:10">
      <c r="A366" s="13"/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1:10">
      <c r="A367" s="18" t="s">
        <v>293</v>
      </c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3" t="s">
        <v>183</v>
      </c>
      <c r="B368" s="20">
        <v>423.31</v>
      </c>
      <c r="C368" s="20">
        <v>129.53</v>
      </c>
      <c r="D368" s="20">
        <v>212.44</v>
      </c>
      <c r="E368" s="20">
        <v>310.61</v>
      </c>
      <c r="F368" s="20">
        <v>485.27</v>
      </c>
      <c r="G368" s="20">
        <v>978.63</v>
      </c>
      <c r="H368" s="20"/>
      <c r="I368" s="20"/>
      <c r="J368" s="20"/>
    </row>
    <row r="369" spans="1:10">
      <c r="A369" s="13" t="s">
        <v>184</v>
      </c>
      <c r="B369" s="14">
        <v>14.19</v>
      </c>
      <c r="C369" s="14">
        <v>9.48</v>
      </c>
      <c r="D369" s="14">
        <v>13.27</v>
      </c>
      <c r="E369" s="14">
        <v>16.63</v>
      </c>
      <c r="F369" s="14">
        <v>27.13</v>
      </c>
      <c r="G369" s="14">
        <v>47.64</v>
      </c>
      <c r="H369" s="14"/>
      <c r="I369" s="14"/>
      <c r="J369" s="14"/>
    </row>
    <row r="370" spans="1:10">
      <c r="A370" s="13" t="s">
        <v>185</v>
      </c>
      <c r="B370" s="14">
        <v>3.35</v>
      </c>
      <c r="C370" s="14">
        <v>7.32</v>
      </c>
      <c r="D370" s="14">
        <v>6.25</v>
      </c>
      <c r="E370" s="14">
        <v>5.35</v>
      </c>
      <c r="F370" s="14">
        <v>5.59</v>
      </c>
      <c r="G370" s="14">
        <v>4.87</v>
      </c>
      <c r="H370" s="14"/>
      <c r="I370" s="14"/>
      <c r="J370" s="14"/>
    </row>
    <row r="371" spans="1:10">
      <c r="A371" s="16" t="s">
        <v>294</v>
      </c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3" t="s">
        <v>183</v>
      </c>
      <c r="B372" s="20">
        <v>492.59</v>
      </c>
      <c r="C372" s="20">
        <v>150.13</v>
      </c>
      <c r="D372" s="20">
        <v>235.3</v>
      </c>
      <c r="E372" s="20">
        <v>313.33</v>
      </c>
      <c r="F372" s="20">
        <v>457.29</v>
      </c>
      <c r="G372" s="20">
        <v>1306.6500000000001</v>
      </c>
      <c r="H372" s="20"/>
      <c r="I372" s="20"/>
      <c r="J372" s="20"/>
    </row>
    <row r="373" spans="1:10">
      <c r="A373" s="13" t="s">
        <v>184</v>
      </c>
      <c r="B373" s="14">
        <v>16.010000000000002</v>
      </c>
      <c r="C373" s="14">
        <v>9.98</v>
      </c>
      <c r="D373" s="14">
        <v>22.63</v>
      </c>
      <c r="E373" s="14">
        <v>21.88</v>
      </c>
      <c r="F373" s="14">
        <v>23.86</v>
      </c>
      <c r="G373" s="14">
        <v>62.99</v>
      </c>
      <c r="H373" s="14"/>
      <c r="I373" s="14"/>
      <c r="J373" s="14"/>
    </row>
    <row r="374" spans="1:10">
      <c r="A374" s="13" t="s">
        <v>185</v>
      </c>
      <c r="B374" s="14">
        <v>3.25</v>
      </c>
      <c r="C374" s="14">
        <v>6.64</v>
      </c>
      <c r="D374" s="14">
        <v>9.6199999999999992</v>
      </c>
      <c r="E374" s="14">
        <v>6.98</v>
      </c>
      <c r="F374" s="14">
        <v>5.22</v>
      </c>
      <c r="G374" s="14">
        <v>4.82</v>
      </c>
      <c r="H374" s="14"/>
      <c r="I374" s="14"/>
      <c r="J374" s="14"/>
    </row>
    <row r="375" spans="1:10">
      <c r="A375" s="11" t="s">
        <v>295</v>
      </c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3" t="s">
        <v>183</v>
      </c>
      <c r="B376" s="20">
        <v>3156.88</v>
      </c>
      <c r="C376" s="20">
        <v>1524.31</v>
      </c>
      <c r="D376" s="20">
        <v>2648.56</v>
      </c>
      <c r="E376" s="20">
        <v>3068.34</v>
      </c>
      <c r="F376" s="20">
        <v>3715.38</v>
      </c>
      <c r="G376" s="20">
        <v>4827.4399999999996</v>
      </c>
      <c r="H376" s="20"/>
      <c r="I376" s="20"/>
      <c r="J376" s="20"/>
    </row>
    <row r="377" spans="1:10">
      <c r="A377" s="13" t="s">
        <v>184</v>
      </c>
      <c r="B377" s="14">
        <v>52.65</v>
      </c>
      <c r="C377" s="14">
        <v>66.7</v>
      </c>
      <c r="D377" s="14">
        <v>61.75</v>
      </c>
      <c r="E377" s="14">
        <v>91.89</v>
      </c>
      <c r="F377" s="14">
        <v>85.38</v>
      </c>
      <c r="G377" s="14">
        <v>101.12</v>
      </c>
      <c r="H377" s="14"/>
      <c r="I377" s="14"/>
      <c r="J377" s="14"/>
    </row>
    <row r="378" spans="1:10">
      <c r="A378" s="13" t="s">
        <v>185</v>
      </c>
      <c r="B378" s="14">
        <v>1.67</v>
      </c>
      <c r="C378" s="14">
        <v>4.38</v>
      </c>
      <c r="D378" s="14">
        <v>2.33</v>
      </c>
      <c r="E378" s="14">
        <v>2.99</v>
      </c>
      <c r="F378" s="14">
        <v>2.2999999999999998</v>
      </c>
      <c r="G378" s="14">
        <v>2.09</v>
      </c>
      <c r="H378" s="14"/>
      <c r="I378" s="14"/>
      <c r="J378" s="14"/>
    </row>
    <row r="379" spans="1:10">
      <c r="A379" s="16" t="s">
        <v>296</v>
      </c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3" t="s">
        <v>183</v>
      </c>
      <c r="B380" s="20">
        <v>1830.53</v>
      </c>
      <c r="C380" s="20">
        <v>885.53</v>
      </c>
      <c r="D380" s="20">
        <v>1578.41</v>
      </c>
      <c r="E380" s="20">
        <v>1863.34</v>
      </c>
      <c r="F380" s="20">
        <v>2201.16</v>
      </c>
      <c r="G380" s="20">
        <v>2624.2</v>
      </c>
      <c r="H380" s="20"/>
      <c r="I380" s="20"/>
      <c r="J380" s="20"/>
    </row>
    <row r="381" spans="1:10">
      <c r="A381" s="13" t="s">
        <v>184</v>
      </c>
      <c r="B381" s="14">
        <v>26.84</v>
      </c>
      <c r="C381" s="14">
        <v>36.1</v>
      </c>
      <c r="D381" s="14">
        <v>40.909999999999997</v>
      </c>
      <c r="E381" s="14">
        <v>50.52</v>
      </c>
      <c r="F381" s="14">
        <v>45.25</v>
      </c>
      <c r="G381" s="14">
        <v>51.87</v>
      </c>
      <c r="H381" s="14"/>
      <c r="I381" s="14"/>
      <c r="J381" s="14"/>
    </row>
    <row r="382" spans="1:10">
      <c r="A382" s="13" t="s">
        <v>185</v>
      </c>
      <c r="B382" s="14">
        <v>1.47</v>
      </c>
      <c r="C382" s="14">
        <v>4.08</v>
      </c>
      <c r="D382" s="14">
        <v>2.59</v>
      </c>
      <c r="E382" s="14">
        <v>2.71</v>
      </c>
      <c r="F382" s="14">
        <v>2.06</v>
      </c>
      <c r="G382" s="14">
        <v>1.98</v>
      </c>
      <c r="H382" s="14"/>
      <c r="I382" s="14"/>
      <c r="J382" s="14"/>
    </row>
    <row r="383" spans="1:10">
      <c r="A383" s="16" t="s">
        <v>297</v>
      </c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3" t="s">
        <v>183</v>
      </c>
      <c r="B384" s="20">
        <v>722.18</v>
      </c>
      <c r="C384" s="20">
        <v>263.75</v>
      </c>
      <c r="D384" s="20">
        <v>536.85</v>
      </c>
      <c r="E384" s="20">
        <v>630.55999999999995</v>
      </c>
      <c r="F384" s="20">
        <v>844.81</v>
      </c>
      <c r="G384" s="20">
        <v>1334.77</v>
      </c>
      <c r="H384" s="20"/>
      <c r="I384" s="20"/>
      <c r="J384" s="20"/>
    </row>
    <row r="385" spans="1:10">
      <c r="A385" s="13" t="s">
        <v>184</v>
      </c>
      <c r="B385" s="14">
        <v>27.72</v>
      </c>
      <c r="C385" s="14">
        <v>32.840000000000003</v>
      </c>
      <c r="D385" s="14">
        <v>35.21</v>
      </c>
      <c r="E385" s="14">
        <v>48.61</v>
      </c>
      <c r="F385" s="14">
        <v>51.55</v>
      </c>
      <c r="G385" s="14">
        <v>66.13</v>
      </c>
      <c r="H385" s="14"/>
      <c r="I385" s="14"/>
      <c r="J385" s="14"/>
    </row>
    <row r="386" spans="1:10">
      <c r="A386" s="13" t="s">
        <v>185</v>
      </c>
      <c r="B386" s="14">
        <v>3.84</v>
      </c>
      <c r="C386" s="14">
        <v>12.45</v>
      </c>
      <c r="D386" s="14">
        <v>6.56</v>
      </c>
      <c r="E386" s="14">
        <v>7.71</v>
      </c>
      <c r="F386" s="14">
        <v>6.1</v>
      </c>
      <c r="G386" s="14">
        <v>4.95</v>
      </c>
      <c r="H386" s="14"/>
      <c r="I386" s="14"/>
      <c r="J386" s="14"/>
    </row>
    <row r="387" spans="1:10">
      <c r="A387" s="16" t="s">
        <v>298</v>
      </c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3" t="s">
        <v>183</v>
      </c>
      <c r="B388" s="20">
        <v>485.17</v>
      </c>
      <c r="C388" s="20">
        <v>321.35000000000002</v>
      </c>
      <c r="D388" s="20">
        <v>437.35</v>
      </c>
      <c r="E388" s="20">
        <v>476.11</v>
      </c>
      <c r="F388" s="20">
        <v>537.85</v>
      </c>
      <c r="G388" s="20">
        <v>653.03</v>
      </c>
      <c r="H388" s="20"/>
      <c r="I388" s="20"/>
      <c r="J388" s="20"/>
    </row>
    <row r="389" spans="1:10">
      <c r="A389" s="13" t="s">
        <v>184</v>
      </c>
      <c r="B389" s="14">
        <v>15.7</v>
      </c>
      <c r="C389" s="14">
        <v>29.13</v>
      </c>
      <c r="D389" s="14">
        <v>21.64</v>
      </c>
      <c r="E389" s="14">
        <v>26.52</v>
      </c>
      <c r="F389" s="14">
        <v>23.09</v>
      </c>
      <c r="G389" s="14">
        <v>32.99</v>
      </c>
      <c r="H389" s="14"/>
      <c r="I389" s="14"/>
      <c r="J389" s="14"/>
    </row>
    <row r="390" spans="1:10">
      <c r="A390" s="13" t="s">
        <v>185</v>
      </c>
      <c r="B390" s="14">
        <v>3.24</v>
      </c>
      <c r="C390" s="14">
        <v>9.07</v>
      </c>
      <c r="D390" s="14">
        <v>4.95</v>
      </c>
      <c r="E390" s="14">
        <v>5.57</v>
      </c>
      <c r="F390" s="14">
        <v>4.29</v>
      </c>
      <c r="G390" s="14">
        <v>5.05</v>
      </c>
      <c r="H390" s="14"/>
      <c r="I390" s="14"/>
      <c r="J390" s="14"/>
    </row>
    <row r="391" spans="1:10">
      <c r="A391" s="16" t="s">
        <v>299</v>
      </c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3" t="s">
        <v>183</v>
      </c>
      <c r="B392" s="20">
        <v>119</v>
      </c>
      <c r="C392" s="20">
        <v>53.68</v>
      </c>
      <c r="D392" s="20">
        <v>95.95</v>
      </c>
      <c r="E392" s="20">
        <v>98.34</v>
      </c>
      <c r="F392" s="20">
        <v>131.56</v>
      </c>
      <c r="G392" s="20">
        <v>215.43</v>
      </c>
      <c r="H392" s="20"/>
      <c r="I392" s="20"/>
      <c r="J392" s="20"/>
    </row>
    <row r="393" spans="1:10">
      <c r="A393" s="13" t="s">
        <v>184</v>
      </c>
      <c r="B393" s="14">
        <v>4.4400000000000004</v>
      </c>
      <c r="C393" s="14">
        <v>5.29</v>
      </c>
      <c r="D393" s="14">
        <v>8.61</v>
      </c>
      <c r="E393" s="14">
        <v>7.33</v>
      </c>
      <c r="F393" s="14">
        <v>8.25</v>
      </c>
      <c r="G393" s="14">
        <v>15.12</v>
      </c>
      <c r="H393" s="14"/>
      <c r="I393" s="14"/>
      <c r="J393" s="14"/>
    </row>
    <row r="394" spans="1:10">
      <c r="A394" s="13" t="s">
        <v>185</v>
      </c>
      <c r="B394" s="14">
        <v>3.73</v>
      </c>
      <c r="C394" s="14">
        <v>9.86</v>
      </c>
      <c r="D394" s="14">
        <v>8.98</v>
      </c>
      <c r="E394" s="14">
        <v>7.45</v>
      </c>
      <c r="F394" s="14">
        <v>6.27</v>
      </c>
      <c r="G394" s="14">
        <v>7.02</v>
      </c>
      <c r="H394" s="14"/>
      <c r="I394" s="14"/>
      <c r="J394" s="14"/>
    </row>
    <row r="395" spans="1:10">
      <c r="A395" s="11" t="s">
        <v>300</v>
      </c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3" t="s">
        <v>183</v>
      </c>
      <c r="B396" s="20">
        <v>2504.44</v>
      </c>
      <c r="C396" s="20">
        <v>1017.73</v>
      </c>
      <c r="D396" s="20">
        <v>1450.37</v>
      </c>
      <c r="E396" s="20">
        <v>1984.24</v>
      </c>
      <c r="F396" s="20">
        <v>2792.24</v>
      </c>
      <c r="G396" s="20">
        <v>5276.66</v>
      </c>
      <c r="H396" s="20"/>
      <c r="I396" s="20"/>
      <c r="J396" s="20"/>
    </row>
    <row r="397" spans="1:10">
      <c r="A397" s="13" t="s">
        <v>184</v>
      </c>
      <c r="B397" s="14">
        <v>56.54</v>
      </c>
      <c r="C397" s="14">
        <v>42.78</v>
      </c>
      <c r="D397" s="14">
        <v>49.5</v>
      </c>
      <c r="E397" s="14">
        <v>61.35</v>
      </c>
      <c r="F397" s="14">
        <v>92.58</v>
      </c>
      <c r="G397" s="14">
        <v>194.7</v>
      </c>
      <c r="H397" s="14"/>
      <c r="I397" s="14"/>
      <c r="J397" s="14"/>
    </row>
    <row r="398" spans="1:10">
      <c r="A398" s="13" t="s">
        <v>185</v>
      </c>
      <c r="B398" s="14">
        <v>2.2599999999999998</v>
      </c>
      <c r="C398" s="14">
        <v>4.2</v>
      </c>
      <c r="D398" s="14">
        <v>3.41</v>
      </c>
      <c r="E398" s="14">
        <v>3.09</v>
      </c>
      <c r="F398" s="14">
        <v>3.32</v>
      </c>
      <c r="G398" s="14">
        <v>3.69</v>
      </c>
      <c r="H398" s="14"/>
      <c r="I398" s="14"/>
      <c r="J398" s="14"/>
    </row>
    <row r="399" spans="1:10">
      <c r="A399" s="16" t="s">
        <v>301</v>
      </c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3" t="s">
        <v>183</v>
      </c>
      <c r="B400" s="20">
        <v>581.15</v>
      </c>
      <c r="C400" s="20">
        <v>131.32</v>
      </c>
      <c r="D400" s="20">
        <v>193.11</v>
      </c>
      <c r="E400" s="20">
        <v>372.99</v>
      </c>
      <c r="F400" s="20">
        <v>598.5</v>
      </c>
      <c r="G400" s="20">
        <v>1609.56</v>
      </c>
      <c r="H400" s="20"/>
      <c r="I400" s="20"/>
      <c r="J400" s="20"/>
    </row>
    <row r="401" spans="1:10">
      <c r="A401" s="13" t="s">
        <v>184</v>
      </c>
      <c r="B401" s="14">
        <v>18.899999999999999</v>
      </c>
      <c r="C401" s="14">
        <v>16.21</v>
      </c>
      <c r="D401" s="14">
        <v>11.42</v>
      </c>
      <c r="E401" s="14">
        <v>23.76</v>
      </c>
      <c r="F401" s="14">
        <v>27.07</v>
      </c>
      <c r="G401" s="14">
        <v>80.31</v>
      </c>
      <c r="H401" s="14"/>
      <c r="I401" s="14"/>
      <c r="J401" s="14"/>
    </row>
    <row r="402" spans="1:10">
      <c r="A402" s="13" t="s">
        <v>185</v>
      </c>
      <c r="B402" s="14">
        <v>3.25</v>
      </c>
      <c r="C402" s="14">
        <v>12.35</v>
      </c>
      <c r="D402" s="14">
        <v>5.92</v>
      </c>
      <c r="E402" s="14">
        <v>6.37</v>
      </c>
      <c r="F402" s="14">
        <v>4.5199999999999996</v>
      </c>
      <c r="G402" s="14">
        <v>4.99</v>
      </c>
      <c r="H402" s="14"/>
      <c r="I402" s="14"/>
      <c r="J402" s="14"/>
    </row>
    <row r="403" spans="1:10">
      <c r="A403" s="16" t="s">
        <v>302</v>
      </c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3" t="s">
        <v>183</v>
      </c>
      <c r="B404" s="20">
        <v>953.95</v>
      </c>
      <c r="C404" s="20">
        <v>537.51</v>
      </c>
      <c r="D404" s="20">
        <v>698.41</v>
      </c>
      <c r="E404" s="20">
        <v>918.63</v>
      </c>
      <c r="F404" s="20">
        <v>1128.6500000000001</v>
      </c>
      <c r="G404" s="20">
        <v>1486.61</v>
      </c>
      <c r="H404" s="20"/>
      <c r="I404" s="20"/>
      <c r="J404" s="20"/>
    </row>
    <row r="405" spans="1:10">
      <c r="A405" s="13" t="s">
        <v>184</v>
      </c>
      <c r="B405" s="14">
        <v>14.96</v>
      </c>
      <c r="C405" s="14">
        <v>12.91</v>
      </c>
      <c r="D405" s="14">
        <v>16.2</v>
      </c>
      <c r="E405" s="14">
        <v>22.99</v>
      </c>
      <c r="F405" s="14">
        <v>28.6</v>
      </c>
      <c r="G405" s="14">
        <v>41.1</v>
      </c>
      <c r="H405" s="14"/>
      <c r="I405" s="14"/>
      <c r="J405" s="14"/>
    </row>
    <row r="406" spans="1:10">
      <c r="A406" s="13" t="s">
        <v>185</v>
      </c>
      <c r="B406" s="14">
        <v>1.57</v>
      </c>
      <c r="C406" s="14">
        <v>2.4</v>
      </c>
      <c r="D406" s="14">
        <v>2.3199999999999998</v>
      </c>
      <c r="E406" s="14">
        <v>2.5</v>
      </c>
      <c r="F406" s="14">
        <v>2.5299999999999998</v>
      </c>
      <c r="G406" s="14">
        <v>2.76</v>
      </c>
      <c r="H406" s="14"/>
      <c r="I406" s="14"/>
      <c r="J406" s="14"/>
    </row>
    <row r="407" spans="1:10">
      <c r="A407" s="16" t="s">
        <v>303</v>
      </c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>
      <c r="A408" s="13" t="s">
        <v>183</v>
      </c>
      <c r="B408" s="20">
        <v>605.54999999999995</v>
      </c>
      <c r="C408" s="20">
        <v>261.39999999999998</v>
      </c>
      <c r="D408" s="20">
        <v>408.47</v>
      </c>
      <c r="E408" s="20">
        <v>502.31</v>
      </c>
      <c r="F408" s="20">
        <v>726.8</v>
      </c>
      <c r="G408" s="20">
        <v>1128.31</v>
      </c>
      <c r="H408" s="20"/>
      <c r="I408" s="20"/>
      <c r="J408" s="20"/>
    </row>
    <row r="409" spans="1:10">
      <c r="A409" s="13" t="s">
        <v>184</v>
      </c>
      <c r="B409" s="14">
        <v>17.920000000000002</v>
      </c>
      <c r="C409" s="14">
        <v>24.31</v>
      </c>
      <c r="D409" s="14">
        <v>28.84</v>
      </c>
      <c r="E409" s="14">
        <v>26.9</v>
      </c>
      <c r="F409" s="14">
        <v>51.82</v>
      </c>
      <c r="G409" s="14">
        <v>59.89</v>
      </c>
      <c r="H409" s="14"/>
      <c r="I409" s="14"/>
      <c r="J409" s="14"/>
    </row>
    <row r="410" spans="1:10">
      <c r="A410" s="13" t="s">
        <v>185</v>
      </c>
      <c r="B410" s="14">
        <v>2.96</v>
      </c>
      <c r="C410" s="14">
        <v>9.3000000000000007</v>
      </c>
      <c r="D410" s="14">
        <v>7.06</v>
      </c>
      <c r="E410" s="14">
        <v>5.36</v>
      </c>
      <c r="F410" s="14">
        <v>7.13</v>
      </c>
      <c r="G410" s="14">
        <v>5.31</v>
      </c>
      <c r="H410" s="14"/>
      <c r="I410" s="14"/>
      <c r="J410" s="14"/>
    </row>
    <row r="411" spans="1:10">
      <c r="A411" s="13"/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1:10">
      <c r="A412" s="16" t="s">
        <v>304</v>
      </c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>
      <c r="A413" s="13" t="s">
        <v>183</v>
      </c>
      <c r="B413" s="20">
        <v>363.79</v>
      </c>
      <c r="C413" s="20">
        <v>87.5</v>
      </c>
      <c r="D413" s="20">
        <v>150.37</v>
      </c>
      <c r="E413" s="20">
        <v>190.31</v>
      </c>
      <c r="F413" s="20">
        <v>338.3</v>
      </c>
      <c r="G413" s="20">
        <v>1052.17</v>
      </c>
      <c r="H413" s="20"/>
      <c r="I413" s="20"/>
      <c r="J413" s="20"/>
    </row>
    <row r="414" spans="1:10">
      <c r="A414" s="13" t="s">
        <v>184</v>
      </c>
      <c r="B414" s="14">
        <v>38.44</v>
      </c>
      <c r="C414" s="14">
        <v>20.239999999999998</v>
      </c>
      <c r="D414" s="14">
        <v>27.49</v>
      </c>
      <c r="E414" s="14">
        <v>41.14</v>
      </c>
      <c r="F414" s="14">
        <v>50.95</v>
      </c>
      <c r="G414" s="14">
        <v>169.01</v>
      </c>
      <c r="H414" s="14"/>
      <c r="I414" s="14"/>
      <c r="J414" s="14"/>
    </row>
    <row r="415" spans="1:10">
      <c r="A415" s="13" t="s">
        <v>185</v>
      </c>
      <c r="B415" s="14">
        <v>10.57</v>
      </c>
      <c r="C415" s="14">
        <v>23.13</v>
      </c>
      <c r="D415" s="14">
        <v>18.28</v>
      </c>
      <c r="E415" s="14">
        <v>21.62</v>
      </c>
      <c r="F415" s="14">
        <v>15.06</v>
      </c>
      <c r="G415" s="14">
        <v>16.059999999999999</v>
      </c>
      <c r="H415" s="14"/>
      <c r="I415" s="14"/>
      <c r="J415" s="14"/>
    </row>
    <row r="416" spans="1:10">
      <c r="A416" s="11" t="s">
        <v>305</v>
      </c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>
      <c r="A417" s="13" t="s">
        <v>183</v>
      </c>
      <c r="B417" s="20">
        <v>582.04</v>
      </c>
      <c r="C417" s="20">
        <v>276.56</v>
      </c>
      <c r="D417" s="20">
        <v>385.78</v>
      </c>
      <c r="E417" s="20">
        <v>488.32</v>
      </c>
      <c r="F417" s="20">
        <v>641.89</v>
      </c>
      <c r="G417" s="20">
        <v>1117.3599999999999</v>
      </c>
      <c r="H417" s="20"/>
      <c r="I417" s="20"/>
      <c r="J417" s="20"/>
    </row>
    <row r="418" spans="1:10">
      <c r="A418" s="13" t="s">
        <v>184</v>
      </c>
      <c r="B418" s="14">
        <v>11.86</v>
      </c>
      <c r="C418" s="14">
        <v>13.04</v>
      </c>
      <c r="D418" s="14">
        <v>17.420000000000002</v>
      </c>
      <c r="E418" s="14">
        <v>17.66</v>
      </c>
      <c r="F418" s="14">
        <v>19.68</v>
      </c>
      <c r="G418" s="14">
        <v>31.36</v>
      </c>
      <c r="H418" s="14"/>
      <c r="I418" s="14"/>
      <c r="J418" s="14"/>
    </row>
    <row r="419" spans="1:10">
      <c r="A419" s="13" t="s">
        <v>185</v>
      </c>
      <c r="B419" s="14">
        <v>2.04</v>
      </c>
      <c r="C419" s="14">
        <v>4.72</v>
      </c>
      <c r="D419" s="14">
        <v>4.5199999999999996</v>
      </c>
      <c r="E419" s="14">
        <v>3.62</v>
      </c>
      <c r="F419" s="14">
        <v>3.07</v>
      </c>
      <c r="G419" s="14">
        <v>2.81</v>
      </c>
      <c r="H419" s="14"/>
      <c r="I419" s="14"/>
      <c r="J419" s="14"/>
    </row>
    <row r="420" spans="1:10">
      <c r="A420" s="11" t="s">
        <v>306</v>
      </c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>
      <c r="A421" s="13" t="s">
        <v>183</v>
      </c>
      <c r="B421" s="20">
        <v>99.63</v>
      </c>
      <c r="C421" s="20">
        <v>44.64</v>
      </c>
      <c r="D421" s="20">
        <v>65.86</v>
      </c>
      <c r="E421" s="20">
        <v>84.34</v>
      </c>
      <c r="F421" s="20">
        <v>106.66</v>
      </c>
      <c r="G421" s="20">
        <v>196.65</v>
      </c>
      <c r="H421" s="20"/>
      <c r="I421" s="20"/>
      <c r="J421" s="20"/>
    </row>
    <row r="422" spans="1:10">
      <c r="A422" s="13" t="s">
        <v>184</v>
      </c>
      <c r="B422" s="14">
        <v>2.65</v>
      </c>
      <c r="C422" s="14">
        <v>3.5</v>
      </c>
      <c r="D422" s="14">
        <v>3.14</v>
      </c>
      <c r="E422" s="14">
        <v>4.29</v>
      </c>
      <c r="F422" s="14">
        <v>3.87</v>
      </c>
      <c r="G422" s="14">
        <v>6.09</v>
      </c>
      <c r="H422" s="14"/>
      <c r="I422" s="14"/>
      <c r="J422" s="14"/>
    </row>
    <row r="423" spans="1:10">
      <c r="A423" s="13" t="s">
        <v>185</v>
      </c>
      <c r="B423" s="14">
        <v>2.66</v>
      </c>
      <c r="C423" s="14">
        <v>7.83</v>
      </c>
      <c r="D423" s="14">
        <v>4.7699999999999996</v>
      </c>
      <c r="E423" s="14">
        <v>5.08</v>
      </c>
      <c r="F423" s="14">
        <v>3.63</v>
      </c>
      <c r="G423" s="14">
        <v>3.1</v>
      </c>
      <c r="H423" s="14"/>
      <c r="I423" s="14"/>
      <c r="J423" s="14"/>
    </row>
    <row r="424" spans="1:10">
      <c r="A424" s="11" t="s">
        <v>307</v>
      </c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>
      <c r="A425" s="13" t="s">
        <v>183</v>
      </c>
      <c r="B425" s="20">
        <v>1074.46</v>
      </c>
      <c r="C425" s="20">
        <v>635.46</v>
      </c>
      <c r="D425" s="20">
        <v>408.41</v>
      </c>
      <c r="E425" s="20">
        <v>510.14</v>
      </c>
      <c r="F425" s="20">
        <v>812.79</v>
      </c>
      <c r="G425" s="20">
        <v>3004.81</v>
      </c>
      <c r="H425" s="20"/>
      <c r="I425" s="20"/>
      <c r="J425" s="20"/>
    </row>
    <row r="426" spans="1:10">
      <c r="A426" s="13" t="s">
        <v>184</v>
      </c>
      <c r="B426" s="14">
        <v>51.63</v>
      </c>
      <c r="C426" s="14">
        <v>76.010000000000005</v>
      </c>
      <c r="D426" s="14">
        <v>47.54</v>
      </c>
      <c r="E426" s="14">
        <v>58.66</v>
      </c>
      <c r="F426" s="14">
        <v>47.85</v>
      </c>
      <c r="G426" s="14">
        <v>229.46</v>
      </c>
      <c r="H426" s="14"/>
      <c r="I426" s="14"/>
      <c r="J426" s="14"/>
    </row>
    <row r="427" spans="1:10">
      <c r="A427" s="13" t="s">
        <v>185</v>
      </c>
      <c r="B427" s="14">
        <v>4.8</v>
      </c>
      <c r="C427" s="14">
        <v>11.96</v>
      </c>
      <c r="D427" s="14">
        <v>11.64</v>
      </c>
      <c r="E427" s="14">
        <v>11.5</v>
      </c>
      <c r="F427" s="14">
        <v>5.89</v>
      </c>
      <c r="G427" s="14">
        <v>7.64</v>
      </c>
      <c r="H427" s="14"/>
      <c r="I427" s="14"/>
      <c r="J427" s="14"/>
    </row>
    <row r="428" spans="1:10">
      <c r="A428" s="11" t="s">
        <v>308</v>
      </c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>
      <c r="A429" s="13" t="s">
        <v>183</v>
      </c>
      <c r="B429" s="20">
        <v>362.05</v>
      </c>
      <c r="C429" s="20">
        <v>322.68</v>
      </c>
      <c r="D429" s="20">
        <v>374.88</v>
      </c>
      <c r="E429" s="20">
        <v>420.61</v>
      </c>
      <c r="F429" s="20">
        <v>419.85</v>
      </c>
      <c r="G429" s="20">
        <v>272.33</v>
      </c>
      <c r="H429" s="20"/>
      <c r="I429" s="20"/>
      <c r="J429" s="20"/>
    </row>
    <row r="430" spans="1:10">
      <c r="A430" s="13" t="s">
        <v>184</v>
      </c>
      <c r="B430" s="14">
        <v>11.71</v>
      </c>
      <c r="C430" s="14">
        <v>16.89</v>
      </c>
      <c r="D430" s="14">
        <v>16.190000000000001</v>
      </c>
      <c r="E430" s="14">
        <v>20.149999999999999</v>
      </c>
      <c r="F430" s="14">
        <v>26.88</v>
      </c>
      <c r="G430" s="14">
        <v>19.350000000000001</v>
      </c>
      <c r="H430" s="14"/>
      <c r="I430" s="14"/>
      <c r="J430" s="14"/>
    </row>
    <row r="431" spans="1:10">
      <c r="A431" s="13" t="s">
        <v>185</v>
      </c>
      <c r="B431" s="14">
        <v>3.24</v>
      </c>
      <c r="C431" s="14">
        <v>5.23</v>
      </c>
      <c r="D431" s="14">
        <v>4.32</v>
      </c>
      <c r="E431" s="14">
        <v>4.79</v>
      </c>
      <c r="F431" s="14">
        <v>6.4</v>
      </c>
      <c r="G431" s="14">
        <v>7.1</v>
      </c>
      <c r="H431" s="14"/>
      <c r="I431" s="14"/>
      <c r="J431" s="14"/>
    </row>
    <row r="432" spans="1:10">
      <c r="A432" s="11" t="s">
        <v>309</v>
      </c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>
      <c r="A433" s="13" t="s">
        <v>183</v>
      </c>
      <c r="B433" s="20">
        <v>848.77</v>
      </c>
      <c r="C433" s="20">
        <v>356.27</v>
      </c>
      <c r="D433" s="20">
        <v>461.32</v>
      </c>
      <c r="E433" s="20">
        <v>796.86</v>
      </c>
      <c r="F433" s="20">
        <v>1168.76</v>
      </c>
      <c r="G433" s="20">
        <v>1460.57</v>
      </c>
      <c r="H433" s="20"/>
      <c r="I433" s="20"/>
      <c r="J433" s="20"/>
    </row>
    <row r="434" spans="1:10">
      <c r="A434" s="13" t="s">
        <v>184</v>
      </c>
      <c r="B434" s="14">
        <v>55.05</v>
      </c>
      <c r="C434" s="14">
        <v>36.36</v>
      </c>
      <c r="D434" s="14">
        <v>33.479999999999997</v>
      </c>
      <c r="E434" s="14">
        <v>120.42</v>
      </c>
      <c r="F434" s="14">
        <v>152.47</v>
      </c>
      <c r="G434" s="14">
        <v>128.13999999999999</v>
      </c>
      <c r="H434" s="14"/>
      <c r="I434" s="14"/>
      <c r="J434" s="14"/>
    </row>
    <row r="435" spans="1:10">
      <c r="A435" s="13" t="s">
        <v>185</v>
      </c>
      <c r="B435" s="14">
        <v>6.49</v>
      </c>
      <c r="C435" s="14">
        <v>10.210000000000001</v>
      </c>
      <c r="D435" s="14">
        <v>7.26</v>
      </c>
      <c r="E435" s="14">
        <v>15.11</v>
      </c>
      <c r="F435" s="14">
        <v>13.05</v>
      </c>
      <c r="G435" s="14">
        <v>8.77</v>
      </c>
      <c r="H435" s="14"/>
      <c r="I435" s="14"/>
      <c r="J435" s="14"/>
    </row>
    <row r="436" spans="1:10">
      <c r="A436" s="11" t="s">
        <v>310</v>
      </c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>
      <c r="A437" s="13" t="s">
        <v>183</v>
      </c>
      <c r="B437" s="20">
        <v>1633.23</v>
      </c>
      <c r="C437" s="20">
        <v>558.94000000000005</v>
      </c>
      <c r="D437" s="20">
        <v>981.35</v>
      </c>
      <c r="E437" s="20">
        <v>1391.68</v>
      </c>
      <c r="F437" s="20">
        <v>1927.1</v>
      </c>
      <c r="G437" s="20">
        <v>3307.08</v>
      </c>
      <c r="H437" s="20"/>
      <c r="I437" s="20"/>
      <c r="J437" s="20"/>
    </row>
    <row r="438" spans="1:10">
      <c r="A438" s="13" t="s">
        <v>184</v>
      </c>
      <c r="B438" s="14">
        <v>74.540000000000006</v>
      </c>
      <c r="C438" s="14">
        <v>40.840000000000003</v>
      </c>
      <c r="D438" s="14">
        <v>122.06</v>
      </c>
      <c r="E438" s="14">
        <v>93.79</v>
      </c>
      <c r="F438" s="14">
        <v>130.46</v>
      </c>
      <c r="G438" s="14">
        <v>141.72</v>
      </c>
      <c r="H438" s="14"/>
      <c r="I438" s="14"/>
      <c r="J438" s="14"/>
    </row>
    <row r="439" spans="1:10">
      <c r="A439" s="13" t="s">
        <v>185</v>
      </c>
      <c r="B439" s="14">
        <v>4.5599999999999996</v>
      </c>
      <c r="C439" s="14">
        <v>7.31</v>
      </c>
      <c r="D439" s="14">
        <v>12.44</v>
      </c>
      <c r="E439" s="14">
        <v>6.74</v>
      </c>
      <c r="F439" s="14">
        <v>6.77</v>
      </c>
      <c r="G439" s="14">
        <v>4.29</v>
      </c>
      <c r="H439" s="14"/>
      <c r="I439" s="14"/>
      <c r="J439" s="14"/>
    </row>
    <row r="440" spans="1:10">
      <c r="A440" s="11" t="s">
        <v>311</v>
      </c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>
      <c r="A441" s="13" t="s">
        <v>183</v>
      </c>
      <c r="B441" s="20">
        <v>5372.53</v>
      </c>
      <c r="C441" s="20">
        <v>445.66</v>
      </c>
      <c r="D441" s="20">
        <v>1559.8</v>
      </c>
      <c r="E441" s="20">
        <v>3472.83</v>
      </c>
      <c r="F441" s="20">
        <v>6523.07</v>
      </c>
      <c r="G441" s="20">
        <v>14860.81</v>
      </c>
      <c r="H441" s="20"/>
      <c r="I441" s="20"/>
      <c r="J441" s="20"/>
    </row>
    <row r="442" spans="1:10">
      <c r="A442" s="13" t="s">
        <v>184</v>
      </c>
      <c r="B442" s="14">
        <v>91.83</v>
      </c>
      <c r="C442" s="14">
        <v>25</v>
      </c>
      <c r="D442" s="14">
        <v>31.98</v>
      </c>
      <c r="E442" s="14">
        <v>70.23</v>
      </c>
      <c r="F442" s="14">
        <v>83.47</v>
      </c>
      <c r="G442" s="14">
        <v>304.47000000000003</v>
      </c>
      <c r="H442" s="14"/>
      <c r="I442" s="14"/>
      <c r="J442" s="14"/>
    </row>
    <row r="443" spans="1:10">
      <c r="A443" s="13" t="s">
        <v>185</v>
      </c>
      <c r="B443" s="14">
        <v>1.71</v>
      </c>
      <c r="C443" s="14">
        <v>5.61</v>
      </c>
      <c r="D443" s="14">
        <v>2.0499999999999998</v>
      </c>
      <c r="E443" s="14">
        <v>2.02</v>
      </c>
      <c r="F443" s="14">
        <v>1.28</v>
      </c>
      <c r="G443" s="14">
        <v>2.0499999999999998</v>
      </c>
      <c r="H443" s="14"/>
      <c r="I443" s="14"/>
      <c r="J443" s="14"/>
    </row>
    <row r="444" spans="1:10">
      <c r="A444" s="16" t="s">
        <v>312</v>
      </c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>
      <c r="A445" s="13" t="s">
        <v>183</v>
      </c>
      <c r="B445" s="20">
        <v>318.12</v>
      </c>
      <c r="C445" s="20">
        <v>88.86</v>
      </c>
      <c r="D445" s="20">
        <v>147.84</v>
      </c>
      <c r="E445" s="20">
        <v>215.2</v>
      </c>
      <c r="F445" s="20">
        <v>363.71</v>
      </c>
      <c r="G445" s="20">
        <v>774.93</v>
      </c>
      <c r="H445" s="20"/>
      <c r="I445" s="20"/>
      <c r="J445" s="20"/>
    </row>
    <row r="446" spans="1:10">
      <c r="A446" s="13" t="s">
        <v>184</v>
      </c>
      <c r="B446" s="14">
        <v>12.52</v>
      </c>
      <c r="C446" s="14">
        <v>10.38</v>
      </c>
      <c r="D446" s="14">
        <v>12.43</v>
      </c>
      <c r="E446" s="14">
        <v>18.14</v>
      </c>
      <c r="F446" s="14">
        <v>21.02</v>
      </c>
      <c r="G446" s="14">
        <v>45.62</v>
      </c>
      <c r="H446" s="14"/>
      <c r="I446" s="14"/>
      <c r="J446" s="14"/>
    </row>
    <row r="447" spans="1:10">
      <c r="A447" s="13" t="s">
        <v>185</v>
      </c>
      <c r="B447" s="14">
        <v>3.94</v>
      </c>
      <c r="C447" s="14">
        <v>11.68</v>
      </c>
      <c r="D447" s="14">
        <v>8.41</v>
      </c>
      <c r="E447" s="14">
        <v>8.43</v>
      </c>
      <c r="F447" s="14">
        <v>5.78</v>
      </c>
      <c r="G447" s="14">
        <v>5.89</v>
      </c>
      <c r="H447" s="14"/>
      <c r="I447" s="14"/>
      <c r="J447" s="14"/>
    </row>
    <row r="448" spans="1:10">
      <c r="A448" s="16" t="s">
        <v>313</v>
      </c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>
      <c r="A449" s="13" t="s">
        <v>183</v>
      </c>
      <c r="B449" s="20">
        <v>5054.41</v>
      </c>
      <c r="C449" s="20">
        <v>356.8</v>
      </c>
      <c r="D449" s="20">
        <v>1411.97</v>
      </c>
      <c r="E449" s="20">
        <v>3257.64</v>
      </c>
      <c r="F449" s="20">
        <v>6159.36</v>
      </c>
      <c r="G449" s="20">
        <v>14085.88</v>
      </c>
      <c r="H449" s="20"/>
      <c r="I449" s="20"/>
      <c r="J449" s="20"/>
    </row>
    <row r="450" spans="1:10">
      <c r="A450" s="13" t="s">
        <v>184</v>
      </c>
      <c r="B450" s="14">
        <v>88.79</v>
      </c>
      <c r="C450" s="14">
        <v>18.04</v>
      </c>
      <c r="D450" s="14">
        <v>31.02</v>
      </c>
      <c r="E450" s="14">
        <v>63.97</v>
      </c>
      <c r="F450" s="14">
        <v>85.09</v>
      </c>
      <c r="G450" s="14">
        <v>291.39</v>
      </c>
      <c r="H450" s="14"/>
      <c r="I450" s="14"/>
      <c r="J450" s="14"/>
    </row>
    <row r="451" spans="1:10">
      <c r="A451" s="13" t="s">
        <v>185</v>
      </c>
      <c r="B451" s="14">
        <v>1.76</v>
      </c>
      <c r="C451" s="14">
        <v>5.0599999999999996</v>
      </c>
      <c r="D451" s="14">
        <v>2.2000000000000002</v>
      </c>
      <c r="E451" s="14">
        <v>1.96</v>
      </c>
      <c r="F451" s="14">
        <v>1.38</v>
      </c>
      <c r="G451" s="14">
        <v>2.0699999999999998</v>
      </c>
      <c r="H451" s="14"/>
      <c r="I451" s="14"/>
      <c r="J451" s="14"/>
    </row>
    <row r="452" spans="1:10">
      <c r="A452" s="19" t="s">
        <v>314</v>
      </c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>
      <c r="A453" s="6" t="s">
        <v>315</v>
      </c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>
      <c r="A454" s="6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>
      <c r="A455" s="11" t="s">
        <v>316</v>
      </c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>
      <c r="A456" s="13" t="s">
        <v>183</v>
      </c>
      <c r="B456" s="20">
        <v>62481.29</v>
      </c>
      <c r="C456" s="20">
        <v>9905.73</v>
      </c>
      <c r="D456" s="20">
        <v>26777.18</v>
      </c>
      <c r="E456" s="20">
        <v>45552.5</v>
      </c>
      <c r="F456" s="20">
        <v>72793.67</v>
      </c>
      <c r="G456" s="20">
        <v>157368.99</v>
      </c>
      <c r="H456" s="20"/>
      <c r="I456" s="20"/>
      <c r="J456" s="20"/>
    </row>
    <row r="457" spans="1:10">
      <c r="A457" s="13" t="s">
        <v>184</v>
      </c>
      <c r="B457" s="14">
        <v>851.43</v>
      </c>
      <c r="C457" s="14">
        <v>355.58</v>
      </c>
      <c r="D457" s="14">
        <v>132.58000000000001</v>
      </c>
      <c r="E457" s="14">
        <v>189.69</v>
      </c>
      <c r="F457" s="14">
        <v>387.22</v>
      </c>
      <c r="G457" s="14">
        <v>2676</v>
      </c>
      <c r="H457" s="14"/>
      <c r="I457" s="14"/>
      <c r="J457" s="14"/>
    </row>
    <row r="458" spans="1:10">
      <c r="A458" s="13" t="s">
        <v>185</v>
      </c>
      <c r="B458" s="14">
        <v>1.36</v>
      </c>
      <c r="C458" s="14">
        <v>3.59</v>
      </c>
      <c r="D458" s="14">
        <v>0.5</v>
      </c>
      <c r="E458" s="14">
        <v>0.42</v>
      </c>
      <c r="F458" s="14">
        <v>0.53</v>
      </c>
      <c r="G458" s="14">
        <v>1.7</v>
      </c>
      <c r="H458" s="14"/>
      <c r="I458" s="14"/>
      <c r="J458" s="14"/>
    </row>
    <row r="459" spans="1:10">
      <c r="A459" s="16" t="s">
        <v>317</v>
      </c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>
      <c r="A460" s="13" t="s">
        <v>183</v>
      </c>
      <c r="B460" s="20">
        <v>49568.02</v>
      </c>
      <c r="C460" s="20">
        <v>3855.65</v>
      </c>
      <c r="D460" s="20">
        <v>15419.37</v>
      </c>
      <c r="E460" s="20">
        <v>33158.949999999997</v>
      </c>
      <c r="F460" s="20">
        <v>59927.98</v>
      </c>
      <c r="G460" s="20">
        <v>135473.85999999999</v>
      </c>
      <c r="H460" s="20"/>
      <c r="I460" s="20"/>
      <c r="J460" s="20"/>
    </row>
    <row r="461" spans="1:10">
      <c r="A461" s="13" t="s">
        <v>184</v>
      </c>
      <c r="B461" s="14">
        <v>695.3</v>
      </c>
      <c r="C461" s="14">
        <v>121.56</v>
      </c>
      <c r="D461" s="14">
        <v>309.16000000000003</v>
      </c>
      <c r="E461" s="14">
        <v>336.44</v>
      </c>
      <c r="F461" s="14">
        <v>477.53</v>
      </c>
      <c r="G461" s="14">
        <v>2246.1999999999998</v>
      </c>
      <c r="H461" s="14"/>
      <c r="I461" s="14"/>
      <c r="J461" s="14"/>
    </row>
    <row r="462" spans="1:10">
      <c r="A462" s="13" t="s">
        <v>185</v>
      </c>
      <c r="B462" s="14">
        <v>1.4</v>
      </c>
      <c r="C462" s="14">
        <v>3.15</v>
      </c>
      <c r="D462" s="14">
        <v>2</v>
      </c>
      <c r="E462" s="14">
        <v>1.01</v>
      </c>
      <c r="F462" s="14">
        <v>0.8</v>
      </c>
      <c r="G462" s="14">
        <v>1.66</v>
      </c>
      <c r="H462" s="14"/>
      <c r="I462" s="14"/>
      <c r="J462" s="14"/>
    </row>
    <row r="463" spans="1:10">
      <c r="A463" s="16" t="s">
        <v>318</v>
      </c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>
      <c r="A464" s="13" t="s">
        <v>183</v>
      </c>
      <c r="B464" s="20">
        <v>2820.21</v>
      </c>
      <c r="C464" s="20">
        <v>-956.56</v>
      </c>
      <c r="D464" s="20">
        <v>633.86</v>
      </c>
      <c r="E464" s="20">
        <v>1333.8</v>
      </c>
      <c r="F464" s="20">
        <v>3000.82</v>
      </c>
      <c r="G464" s="20">
        <v>10086.780000000001</v>
      </c>
      <c r="H464" s="20"/>
      <c r="I464" s="20"/>
      <c r="J464" s="20"/>
    </row>
    <row r="465" spans="1:10">
      <c r="A465" s="13" t="s">
        <v>184</v>
      </c>
      <c r="B465" s="14">
        <v>259.33</v>
      </c>
      <c r="C465" s="14">
        <v>372.5</v>
      </c>
      <c r="D465" s="14">
        <v>85.55</v>
      </c>
      <c r="E465" s="14">
        <v>153.62</v>
      </c>
      <c r="F465" s="14">
        <v>366.85</v>
      </c>
      <c r="G465" s="14">
        <v>1120</v>
      </c>
      <c r="H465" s="14"/>
      <c r="I465" s="14"/>
      <c r="J465" s="14"/>
    </row>
    <row r="466" spans="1:10">
      <c r="A466" s="13" t="s">
        <v>185</v>
      </c>
      <c r="B466" s="14">
        <v>9.1999999999999993</v>
      </c>
      <c r="C466" s="14">
        <v>-38.94</v>
      </c>
      <c r="D466" s="14">
        <v>13.5</v>
      </c>
      <c r="E466" s="14">
        <v>11.52</v>
      </c>
      <c r="F466" s="14">
        <v>12.23</v>
      </c>
      <c r="G466" s="14">
        <v>11.1</v>
      </c>
      <c r="H466" s="14"/>
      <c r="I466" s="14"/>
      <c r="J466" s="14"/>
    </row>
    <row r="467" spans="1:10">
      <c r="A467" s="13"/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1:10">
      <c r="A468" s="16" t="s">
        <v>319</v>
      </c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>
      <c r="A469" s="13" t="s">
        <v>183</v>
      </c>
      <c r="B469" s="20">
        <v>7172.76</v>
      </c>
      <c r="C469" s="20">
        <v>4644.17</v>
      </c>
      <c r="D469" s="20">
        <v>8250.65</v>
      </c>
      <c r="E469" s="20">
        <v>8499.2999999999993</v>
      </c>
      <c r="F469" s="20">
        <v>7374.71</v>
      </c>
      <c r="G469" s="20">
        <v>7093.95</v>
      </c>
      <c r="H469" s="20"/>
      <c r="I469" s="20"/>
      <c r="J469" s="20"/>
    </row>
    <row r="470" spans="1:10">
      <c r="A470" s="13" t="s">
        <v>184</v>
      </c>
      <c r="B470" s="14">
        <v>140.85</v>
      </c>
      <c r="C470" s="14">
        <v>137.05000000000001</v>
      </c>
      <c r="D470" s="14">
        <v>287.76</v>
      </c>
      <c r="E470" s="14">
        <v>246.79</v>
      </c>
      <c r="F470" s="14">
        <v>338.6</v>
      </c>
      <c r="G470" s="14">
        <v>461.47</v>
      </c>
      <c r="H470" s="14"/>
      <c r="I470" s="14"/>
      <c r="J470" s="14"/>
    </row>
    <row r="471" spans="1:10">
      <c r="A471" s="13" t="s">
        <v>185</v>
      </c>
      <c r="B471" s="14">
        <v>1.96</v>
      </c>
      <c r="C471" s="14">
        <v>2.95</v>
      </c>
      <c r="D471" s="14">
        <v>3.49</v>
      </c>
      <c r="E471" s="14">
        <v>2.9</v>
      </c>
      <c r="F471" s="14">
        <v>4.59</v>
      </c>
      <c r="G471" s="14">
        <v>6.51</v>
      </c>
      <c r="H471" s="14"/>
      <c r="I471" s="14"/>
      <c r="J471" s="14"/>
    </row>
    <row r="472" spans="1:10">
      <c r="A472" s="13"/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1:10">
      <c r="A473" s="16" t="s">
        <v>320</v>
      </c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>
      <c r="A474" s="13" t="s">
        <v>183</v>
      </c>
      <c r="B474" s="20">
        <v>1181.74</v>
      </c>
      <c r="C474" s="20">
        <v>130.76</v>
      </c>
      <c r="D474" s="20">
        <v>408.93</v>
      </c>
      <c r="E474" s="20">
        <v>884.75</v>
      </c>
      <c r="F474" s="20">
        <v>945.1</v>
      </c>
      <c r="G474" s="20">
        <v>3538.93</v>
      </c>
      <c r="H474" s="20"/>
      <c r="I474" s="20"/>
      <c r="J474" s="20"/>
    </row>
    <row r="475" spans="1:10">
      <c r="A475" s="13" t="s">
        <v>184</v>
      </c>
      <c r="B475" s="14">
        <v>102.23</v>
      </c>
      <c r="C475" s="14">
        <v>34.96</v>
      </c>
      <c r="D475" s="14">
        <v>57.6</v>
      </c>
      <c r="E475" s="14">
        <v>135.74</v>
      </c>
      <c r="F475" s="14">
        <v>113.07</v>
      </c>
      <c r="G475" s="14">
        <v>443.97</v>
      </c>
      <c r="H475" s="14"/>
      <c r="I475" s="14"/>
      <c r="J475" s="14"/>
    </row>
    <row r="476" spans="1:10">
      <c r="A476" s="13" t="s">
        <v>185</v>
      </c>
      <c r="B476" s="14">
        <v>8.65</v>
      </c>
      <c r="C476" s="14">
        <v>26.73</v>
      </c>
      <c r="D476" s="14">
        <v>14.08</v>
      </c>
      <c r="E476" s="14">
        <v>15.34</v>
      </c>
      <c r="F476" s="14">
        <v>11.96</v>
      </c>
      <c r="G476" s="14">
        <v>12.55</v>
      </c>
      <c r="H476" s="14"/>
      <c r="I476" s="14"/>
      <c r="J476" s="14"/>
    </row>
    <row r="477" spans="1:10">
      <c r="A477" s="13"/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1:10">
      <c r="A478" s="16" t="s">
        <v>321</v>
      </c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>
      <c r="A479" s="13" t="s">
        <v>183</v>
      </c>
      <c r="B479" s="20">
        <v>633.66999999999996</v>
      </c>
      <c r="C479" s="20">
        <v>380.08</v>
      </c>
      <c r="D479" s="20">
        <v>714.22</v>
      </c>
      <c r="E479" s="20">
        <v>797.09</v>
      </c>
      <c r="F479" s="20">
        <v>769.27</v>
      </c>
      <c r="G479" s="20">
        <v>507.78</v>
      </c>
      <c r="H479" s="20"/>
      <c r="I479" s="20"/>
      <c r="J479" s="20"/>
    </row>
    <row r="480" spans="1:10">
      <c r="A480" s="13" t="s">
        <v>184</v>
      </c>
      <c r="B480" s="14">
        <v>27.05</v>
      </c>
      <c r="C480" s="14">
        <v>33.28</v>
      </c>
      <c r="D480" s="14">
        <v>75.25</v>
      </c>
      <c r="E480" s="14">
        <v>62.68</v>
      </c>
      <c r="F480" s="14">
        <v>63.86</v>
      </c>
      <c r="G480" s="14">
        <v>50.13</v>
      </c>
      <c r="H480" s="14"/>
      <c r="I480" s="14"/>
      <c r="J480" s="14"/>
    </row>
    <row r="481" spans="1:10">
      <c r="A481" s="13" t="s">
        <v>185</v>
      </c>
      <c r="B481" s="14">
        <v>4.2699999999999996</v>
      </c>
      <c r="C481" s="14">
        <v>8.76</v>
      </c>
      <c r="D481" s="14">
        <v>10.54</v>
      </c>
      <c r="E481" s="14">
        <v>7.86</v>
      </c>
      <c r="F481" s="14">
        <v>8.3000000000000007</v>
      </c>
      <c r="G481" s="14">
        <v>9.8699999999999992</v>
      </c>
      <c r="H481" s="14"/>
      <c r="I481" s="14"/>
      <c r="J481" s="14"/>
    </row>
    <row r="482" spans="1:10">
      <c r="A482" s="13"/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1:10">
      <c r="A483" s="16" t="s">
        <v>322</v>
      </c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>
      <c r="A484" s="13" t="s">
        <v>183</v>
      </c>
      <c r="B484" s="20">
        <v>505.45</v>
      </c>
      <c r="C484" s="20">
        <v>1086.3399999999999</v>
      </c>
      <c r="D484" s="20">
        <v>746.73</v>
      </c>
      <c r="E484" s="20">
        <v>377</v>
      </c>
      <c r="F484" s="20">
        <v>234.72</v>
      </c>
      <c r="G484" s="20">
        <v>82.02</v>
      </c>
      <c r="H484" s="20"/>
      <c r="I484" s="20"/>
      <c r="J484" s="20"/>
    </row>
    <row r="485" spans="1:10">
      <c r="A485" s="13" t="s">
        <v>184</v>
      </c>
      <c r="B485" s="14">
        <v>27.52</v>
      </c>
      <c r="C485" s="14">
        <v>81.2</v>
      </c>
      <c r="D485" s="14">
        <v>53.99</v>
      </c>
      <c r="E485" s="14">
        <v>33.49</v>
      </c>
      <c r="F485" s="14">
        <v>32.020000000000003</v>
      </c>
      <c r="G485" s="14">
        <v>18</v>
      </c>
      <c r="H485" s="14"/>
      <c r="I485" s="14"/>
      <c r="J485" s="14"/>
    </row>
    <row r="486" spans="1:10">
      <c r="A486" s="13" t="s">
        <v>185</v>
      </c>
      <c r="B486" s="14">
        <v>5.44</v>
      </c>
      <c r="C486" s="14">
        <v>7.47</v>
      </c>
      <c r="D486" s="14">
        <v>7.23</v>
      </c>
      <c r="E486" s="14">
        <v>8.8800000000000008</v>
      </c>
      <c r="F486" s="14">
        <v>13.64</v>
      </c>
      <c r="G486" s="14">
        <v>21.94</v>
      </c>
      <c r="H486" s="14"/>
      <c r="I486" s="14"/>
      <c r="J486" s="14"/>
    </row>
    <row r="487" spans="1:10">
      <c r="A487" s="16" t="s">
        <v>323</v>
      </c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>
      <c r="A488" s="13" t="s">
        <v>183</v>
      </c>
      <c r="B488" s="20">
        <v>407.09</v>
      </c>
      <c r="C488" s="20">
        <v>400.5</v>
      </c>
      <c r="D488" s="20">
        <v>408.84</v>
      </c>
      <c r="E488" s="20">
        <v>356.92</v>
      </c>
      <c r="F488" s="20">
        <v>432.52</v>
      </c>
      <c r="G488" s="20">
        <v>436.59</v>
      </c>
      <c r="H488" s="20"/>
      <c r="I488" s="20"/>
      <c r="J488" s="20"/>
    </row>
    <row r="489" spans="1:10">
      <c r="A489" s="13" t="s">
        <v>184</v>
      </c>
      <c r="B489" s="14">
        <v>27.52</v>
      </c>
      <c r="C489" s="14">
        <v>49.19</v>
      </c>
      <c r="D489" s="14">
        <v>36.950000000000003</v>
      </c>
      <c r="E489" s="14">
        <v>43.94</v>
      </c>
      <c r="F489" s="14">
        <v>65.930000000000007</v>
      </c>
      <c r="G489" s="14">
        <v>92.84</v>
      </c>
      <c r="H489" s="14"/>
      <c r="I489" s="14"/>
      <c r="J489" s="14"/>
    </row>
    <row r="490" spans="1:10">
      <c r="A490" s="13" t="s">
        <v>185</v>
      </c>
      <c r="B490" s="14">
        <v>6.76</v>
      </c>
      <c r="C490" s="14">
        <v>12.28</v>
      </c>
      <c r="D490" s="14">
        <v>9.0399999999999991</v>
      </c>
      <c r="E490" s="14">
        <v>12.31</v>
      </c>
      <c r="F490" s="14">
        <v>15.24</v>
      </c>
      <c r="G490" s="14">
        <v>21.26</v>
      </c>
      <c r="H490" s="14"/>
      <c r="I490" s="14"/>
      <c r="J490" s="14"/>
    </row>
    <row r="491" spans="1:10">
      <c r="A491" s="16" t="s">
        <v>324</v>
      </c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>
      <c r="A492" s="13" t="s">
        <v>183</v>
      </c>
      <c r="B492" s="20">
        <v>192.34</v>
      </c>
      <c r="C492" s="20">
        <v>364.8</v>
      </c>
      <c r="D492" s="20">
        <v>194.57</v>
      </c>
      <c r="E492" s="20">
        <v>144.69</v>
      </c>
      <c r="F492" s="20">
        <v>108.55</v>
      </c>
      <c r="G492" s="20">
        <v>149.08000000000001</v>
      </c>
      <c r="H492" s="20"/>
      <c r="I492" s="20"/>
      <c r="J492" s="20"/>
    </row>
    <row r="493" spans="1:10">
      <c r="A493" s="13" t="s">
        <v>184</v>
      </c>
      <c r="B493" s="14">
        <v>13.67</v>
      </c>
      <c r="C493" s="14">
        <v>36.869999999999997</v>
      </c>
      <c r="D493" s="14">
        <v>20.48</v>
      </c>
      <c r="E493" s="14">
        <v>28.04</v>
      </c>
      <c r="F493" s="14">
        <v>20.149999999999999</v>
      </c>
      <c r="G493" s="14">
        <v>32.36</v>
      </c>
      <c r="H493" s="14"/>
      <c r="I493" s="14"/>
      <c r="J493" s="14"/>
    </row>
    <row r="494" spans="1:10">
      <c r="A494" s="13" t="s">
        <v>185</v>
      </c>
      <c r="B494" s="14">
        <v>7.11</v>
      </c>
      <c r="C494" s="14">
        <v>10.11</v>
      </c>
      <c r="D494" s="14">
        <v>10.52</v>
      </c>
      <c r="E494" s="14">
        <v>19.38</v>
      </c>
      <c r="F494" s="14">
        <v>18.559999999999999</v>
      </c>
      <c r="G494" s="14">
        <v>21.7</v>
      </c>
      <c r="H494" s="14"/>
      <c r="I494" s="14"/>
      <c r="J494" s="14"/>
    </row>
    <row r="495" spans="1:10">
      <c r="A495" s="11" t="s">
        <v>325</v>
      </c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>
      <c r="A496" s="13" t="s">
        <v>183</v>
      </c>
      <c r="B496" s="20">
        <v>1769.19</v>
      </c>
      <c r="C496" s="20">
        <v>-128.52000000000001</v>
      </c>
      <c r="D496" s="20">
        <v>-188.97</v>
      </c>
      <c r="E496" s="20">
        <v>363.47</v>
      </c>
      <c r="F496" s="20">
        <v>1573.28</v>
      </c>
      <c r="G496" s="20">
        <v>7225.45</v>
      </c>
      <c r="H496" s="20"/>
      <c r="I496" s="20"/>
      <c r="J496" s="20"/>
    </row>
    <row r="497" spans="1:10">
      <c r="A497" s="13" t="s">
        <v>184</v>
      </c>
      <c r="B497" s="14">
        <v>124.65</v>
      </c>
      <c r="C497" s="14">
        <v>58.05</v>
      </c>
      <c r="D497" s="14">
        <v>48.29</v>
      </c>
      <c r="E497" s="14">
        <v>90.18</v>
      </c>
      <c r="F497" s="14">
        <v>151.94</v>
      </c>
      <c r="G497" s="14">
        <v>489.63</v>
      </c>
      <c r="H497" s="14"/>
      <c r="I497" s="14"/>
      <c r="J497" s="14"/>
    </row>
    <row r="498" spans="1:10">
      <c r="A498" s="13" t="s">
        <v>185</v>
      </c>
      <c r="B498" s="14">
        <v>7.05</v>
      </c>
      <c r="C498" s="14">
        <v>-45.17</v>
      </c>
      <c r="D498" s="14">
        <v>-25.55</v>
      </c>
      <c r="E498" s="14">
        <v>24.81</v>
      </c>
      <c r="F498" s="14">
        <v>9.66</v>
      </c>
      <c r="G498" s="14">
        <v>6.78</v>
      </c>
      <c r="H498" s="14"/>
      <c r="I498" s="14"/>
      <c r="J498" s="14"/>
    </row>
    <row r="499" spans="1:10">
      <c r="A499" s="16" t="s">
        <v>326</v>
      </c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>
      <c r="A500" s="13" t="s">
        <v>183</v>
      </c>
      <c r="B500" s="20">
        <v>1135.67</v>
      </c>
      <c r="C500" s="20">
        <v>-163.21</v>
      </c>
      <c r="D500" s="20">
        <v>-330.43</v>
      </c>
      <c r="E500" s="20">
        <v>53.85</v>
      </c>
      <c r="F500" s="20">
        <v>898.34</v>
      </c>
      <c r="G500" s="20">
        <v>5218.8599999999997</v>
      </c>
      <c r="H500" s="20"/>
      <c r="I500" s="20"/>
      <c r="J500" s="20"/>
    </row>
    <row r="501" spans="1:10">
      <c r="A501" s="13" t="s">
        <v>184</v>
      </c>
      <c r="B501" s="14">
        <v>95.41</v>
      </c>
      <c r="C501" s="14">
        <v>53.87</v>
      </c>
      <c r="D501" s="14">
        <v>42.25</v>
      </c>
      <c r="E501" s="14">
        <v>69.16</v>
      </c>
      <c r="F501" s="14">
        <v>111.8</v>
      </c>
      <c r="G501" s="14">
        <v>384.05</v>
      </c>
      <c r="H501" s="14"/>
      <c r="I501" s="14"/>
      <c r="J501" s="14"/>
    </row>
    <row r="502" spans="1:10">
      <c r="A502" s="13" t="s">
        <v>185</v>
      </c>
      <c r="B502" s="14">
        <v>8.4</v>
      </c>
      <c r="C502" s="14">
        <v>-33</v>
      </c>
      <c r="D502" s="14">
        <v>-12.79</v>
      </c>
      <c r="E502" s="14">
        <v>128.43</v>
      </c>
      <c r="F502" s="14">
        <v>12.45</v>
      </c>
      <c r="G502" s="14">
        <v>7.36</v>
      </c>
      <c r="H502" s="14"/>
      <c r="I502" s="14"/>
      <c r="J502" s="14"/>
    </row>
    <row r="503" spans="1:10">
      <c r="A503" s="16" t="s">
        <v>327</v>
      </c>
      <c r="B503" s="12"/>
      <c r="C503" s="12"/>
      <c r="D503" s="12"/>
      <c r="E503" s="12"/>
      <c r="F503" s="12"/>
      <c r="G503" s="12"/>
      <c r="H503" s="14"/>
      <c r="I503" s="14"/>
      <c r="J503" s="14"/>
    </row>
    <row r="504" spans="1:10">
      <c r="A504" s="13" t="s">
        <v>183</v>
      </c>
      <c r="B504" s="20">
        <v>482.45</v>
      </c>
      <c r="C504" s="20">
        <v>-2.93</v>
      </c>
      <c r="D504" s="20">
        <v>66.150000000000006</v>
      </c>
      <c r="E504" s="20">
        <v>211.9</v>
      </c>
      <c r="F504" s="20">
        <v>493.98</v>
      </c>
      <c r="G504" s="20">
        <v>1642.91</v>
      </c>
      <c r="H504" s="14"/>
      <c r="I504" s="14"/>
      <c r="J504" s="14"/>
    </row>
    <row r="505" spans="1:10">
      <c r="A505" s="13" t="s">
        <v>184</v>
      </c>
      <c r="B505" s="14">
        <v>34.28</v>
      </c>
      <c r="C505" s="14">
        <v>6.26</v>
      </c>
      <c r="D505" s="14">
        <v>11.77</v>
      </c>
      <c r="E505" s="14">
        <v>24.93</v>
      </c>
      <c r="F505" s="14">
        <v>43</v>
      </c>
      <c r="G505" s="14">
        <v>129.63</v>
      </c>
      <c r="H505" s="14"/>
      <c r="I505" s="14"/>
      <c r="J505" s="14"/>
    </row>
    <row r="506" spans="1:10">
      <c r="A506" s="13" t="s">
        <v>185</v>
      </c>
      <c r="B506" s="14">
        <v>7.11</v>
      </c>
      <c r="C506" s="14">
        <v>-213.8</v>
      </c>
      <c r="D506" s="14">
        <v>17.79</v>
      </c>
      <c r="E506" s="14">
        <v>11.76</v>
      </c>
      <c r="F506" s="14">
        <v>8.7100000000000009</v>
      </c>
      <c r="G506" s="14">
        <v>7.89</v>
      </c>
      <c r="H506" s="14"/>
      <c r="I506" s="14"/>
      <c r="J506" s="14"/>
    </row>
    <row r="507" spans="1:10">
      <c r="A507" s="16" t="s">
        <v>328</v>
      </c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>
      <c r="A508" s="13" t="s">
        <v>183</v>
      </c>
      <c r="B508" s="20">
        <v>151.07</v>
      </c>
      <c r="C508" s="20">
        <v>37.61</v>
      </c>
      <c r="D508" s="20">
        <v>75.31</v>
      </c>
      <c r="E508" s="20">
        <v>97.72</v>
      </c>
      <c r="F508" s="20">
        <v>180.96</v>
      </c>
      <c r="G508" s="20">
        <v>363.67</v>
      </c>
      <c r="H508" s="20"/>
      <c r="I508" s="20"/>
      <c r="J508" s="20"/>
    </row>
    <row r="509" spans="1:10">
      <c r="A509" s="13" t="s">
        <v>184</v>
      </c>
      <c r="B509" s="14">
        <v>17.66</v>
      </c>
      <c r="C509" s="14">
        <v>7.18</v>
      </c>
      <c r="D509" s="14">
        <v>9.85</v>
      </c>
      <c r="E509" s="14">
        <v>15.22</v>
      </c>
      <c r="F509" s="14">
        <v>30.97</v>
      </c>
      <c r="G509" s="14">
        <v>51.65</v>
      </c>
      <c r="H509" s="14"/>
      <c r="I509" s="14"/>
      <c r="J509" s="14"/>
    </row>
    <row r="510" spans="1:10">
      <c r="A510" s="13" t="s">
        <v>185</v>
      </c>
      <c r="B510" s="14">
        <v>11.69</v>
      </c>
      <c r="C510" s="14">
        <v>19.09</v>
      </c>
      <c r="D510" s="14">
        <v>13.08</v>
      </c>
      <c r="E510" s="14">
        <v>15.58</v>
      </c>
      <c r="F510" s="14">
        <v>17.12</v>
      </c>
      <c r="G510" s="14">
        <v>14.2</v>
      </c>
      <c r="H510" s="14"/>
      <c r="I510" s="14"/>
      <c r="J510" s="14"/>
    </row>
    <row r="511" spans="1:10">
      <c r="A511" s="11" t="s">
        <v>329</v>
      </c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>
      <c r="A512" s="13" t="s">
        <v>183</v>
      </c>
      <c r="B512" s="20">
        <v>60712.1</v>
      </c>
      <c r="C512" s="20">
        <v>10034.26</v>
      </c>
      <c r="D512" s="20">
        <v>26966.15</v>
      </c>
      <c r="E512" s="20">
        <v>45189.03</v>
      </c>
      <c r="F512" s="20">
        <v>71220.39</v>
      </c>
      <c r="G512" s="20">
        <v>150143.54</v>
      </c>
      <c r="H512" s="20"/>
      <c r="I512" s="20"/>
      <c r="J512" s="20"/>
    </row>
    <row r="513" spans="1:10">
      <c r="A513" s="13" t="s">
        <v>184</v>
      </c>
      <c r="B513" s="14">
        <v>807.62</v>
      </c>
      <c r="C513" s="14">
        <v>377.62</v>
      </c>
      <c r="D513" s="14">
        <v>130.30000000000001</v>
      </c>
      <c r="E513" s="14">
        <v>203.27</v>
      </c>
      <c r="F513" s="14">
        <v>413.19</v>
      </c>
      <c r="G513" s="14">
        <v>2536.9</v>
      </c>
      <c r="H513" s="14"/>
      <c r="I513" s="14"/>
      <c r="J513" s="14"/>
    </row>
    <row r="514" spans="1:10">
      <c r="A514" s="13" t="s">
        <v>185</v>
      </c>
      <c r="B514" s="14">
        <v>1.33</v>
      </c>
      <c r="C514" s="14">
        <v>3.76</v>
      </c>
      <c r="D514" s="14">
        <v>0.48</v>
      </c>
      <c r="E514" s="14">
        <v>0.45</v>
      </c>
      <c r="F514" s="14">
        <v>0.57999999999999996</v>
      </c>
      <c r="G514" s="14">
        <v>1.69</v>
      </c>
      <c r="H514" s="14"/>
      <c r="I514" s="14"/>
      <c r="J514" s="14"/>
    </row>
    <row r="515" spans="1:10">
      <c r="A515" s="19" t="s">
        <v>314</v>
      </c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>
      <c r="A516" s="6" t="s">
        <v>330</v>
      </c>
      <c r="B516" s="20"/>
      <c r="C516" s="20"/>
      <c r="D516" s="20"/>
      <c r="E516" s="20"/>
      <c r="F516" s="20"/>
      <c r="G516" s="20"/>
      <c r="H516" s="20"/>
      <c r="I516" s="20"/>
      <c r="J516" s="20"/>
    </row>
    <row r="517" spans="1:10">
      <c r="A517" s="6"/>
      <c r="B517" s="14"/>
      <c r="C517" s="14"/>
      <c r="D517" s="14"/>
      <c r="E517" s="14"/>
      <c r="F517" s="14"/>
      <c r="G517" s="14"/>
      <c r="H517" s="14"/>
      <c r="I517" s="14"/>
      <c r="J517" s="14"/>
    </row>
    <row r="518" spans="1:10">
      <c r="A518" s="11" t="s">
        <v>331</v>
      </c>
      <c r="B518" s="14"/>
      <c r="C518" s="14"/>
      <c r="D518" s="14"/>
      <c r="E518" s="14"/>
      <c r="F518" s="14"/>
      <c r="G518" s="14"/>
      <c r="H518" s="14"/>
      <c r="I518" s="14"/>
      <c r="J518" s="14"/>
    </row>
    <row r="519" spans="1:10">
      <c r="A519" s="13" t="s">
        <v>183</v>
      </c>
      <c r="B519" s="20">
        <v>-4457.71</v>
      </c>
      <c r="C519" s="20">
        <v>557.17999999999995</v>
      </c>
      <c r="D519" s="20">
        <v>-345.49</v>
      </c>
      <c r="E519" s="20">
        <v>-1894.14</v>
      </c>
      <c r="F519" s="20">
        <v>-7193.88</v>
      </c>
      <c r="G519" s="20">
        <v>-13411.76</v>
      </c>
      <c r="H519" s="12"/>
      <c r="I519" s="12"/>
      <c r="J519" s="12"/>
    </row>
    <row r="520" spans="1:10">
      <c r="A520" s="13" t="s">
        <v>184</v>
      </c>
      <c r="B520" s="14">
        <v>1357.3</v>
      </c>
      <c r="C520" s="14">
        <v>1934.3</v>
      </c>
      <c r="D520" s="14">
        <v>1217</v>
      </c>
      <c r="E520" s="14">
        <v>1415.9</v>
      </c>
      <c r="F520" s="14">
        <v>1885.2</v>
      </c>
      <c r="G520" s="14">
        <v>5061.7</v>
      </c>
      <c r="H520" s="12"/>
      <c r="I520" s="12"/>
      <c r="J520" s="12"/>
    </row>
    <row r="521" spans="1:10">
      <c r="A521" s="13" t="s">
        <v>185</v>
      </c>
      <c r="B521" s="14">
        <v>-30.45</v>
      </c>
      <c r="C521" s="14">
        <v>347.17</v>
      </c>
      <c r="D521" s="14">
        <v>-352.2</v>
      </c>
      <c r="E521" s="14">
        <v>-74.75</v>
      </c>
      <c r="F521" s="14">
        <v>-26.21</v>
      </c>
      <c r="G521" s="14">
        <v>-37.74</v>
      </c>
      <c r="H521" s="12"/>
      <c r="I521" s="12"/>
      <c r="J521" s="12"/>
    </row>
    <row r="522" spans="1:10">
      <c r="A522" s="16" t="s">
        <v>332</v>
      </c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>
      <c r="A523" s="13" t="s">
        <v>183</v>
      </c>
      <c r="B523" s="20">
        <v>5502.77</v>
      </c>
      <c r="C523" s="20">
        <v>1249.6099999999999</v>
      </c>
      <c r="D523" s="20">
        <v>888.91</v>
      </c>
      <c r="E523" s="20">
        <v>4477.22</v>
      </c>
      <c r="F523" s="20">
        <v>5096.12</v>
      </c>
      <c r="G523" s="20">
        <v>15804.59</v>
      </c>
      <c r="H523" s="20"/>
      <c r="I523" s="20"/>
      <c r="J523" s="20"/>
    </row>
    <row r="524" spans="1:10">
      <c r="A524" s="13" t="s">
        <v>184</v>
      </c>
      <c r="B524" s="14">
        <v>1008.5</v>
      </c>
      <c r="C524" s="14">
        <v>1621.8</v>
      </c>
      <c r="D524" s="14">
        <v>831.15</v>
      </c>
      <c r="E524" s="14">
        <v>1180.9000000000001</v>
      </c>
      <c r="F524" s="14">
        <v>1309.8</v>
      </c>
      <c r="G524" s="14">
        <v>4684.3999999999996</v>
      </c>
      <c r="H524" s="14"/>
      <c r="I524" s="14"/>
      <c r="J524" s="14"/>
    </row>
    <row r="525" spans="1:10">
      <c r="A525" s="13" t="s">
        <v>185</v>
      </c>
      <c r="B525" s="14">
        <v>18.329999999999998</v>
      </c>
      <c r="C525" s="14">
        <v>129.78</v>
      </c>
      <c r="D525" s="14">
        <v>93.5</v>
      </c>
      <c r="E525" s="14">
        <v>26.38</v>
      </c>
      <c r="F525" s="14">
        <v>25.7</v>
      </c>
      <c r="G525" s="14">
        <v>29.64</v>
      </c>
      <c r="H525" s="14"/>
      <c r="I525" s="14"/>
      <c r="J525" s="14"/>
    </row>
    <row r="526" spans="1:10">
      <c r="A526" s="16" t="s">
        <v>333</v>
      </c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>
      <c r="A527" s="13" t="s">
        <v>183</v>
      </c>
      <c r="B527" s="20">
        <v>9960.48</v>
      </c>
      <c r="C527" s="20">
        <v>692.43</v>
      </c>
      <c r="D527" s="20">
        <v>1234.4000000000001</v>
      </c>
      <c r="E527" s="20">
        <v>6371.36</v>
      </c>
      <c r="F527" s="20">
        <v>12290</v>
      </c>
      <c r="G527" s="20">
        <v>29216.35</v>
      </c>
      <c r="H527" s="20"/>
      <c r="I527" s="20"/>
      <c r="J527" s="20"/>
    </row>
    <row r="528" spans="1:10">
      <c r="A528" s="13" t="s">
        <v>184</v>
      </c>
      <c r="B528" s="14">
        <v>1001.5</v>
      </c>
      <c r="C528" s="14">
        <v>653</v>
      </c>
      <c r="D528" s="14">
        <v>839.94</v>
      </c>
      <c r="E528" s="14">
        <v>996.13</v>
      </c>
      <c r="F528" s="14">
        <v>1848.5</v>
      </c>
      <c r="G528" s="14">
        <v>3723.7</v>
      </c>
      <c r="H528" s="14"/>
      <c r="I528" s="14"/>
      <c r="J528" s="14"/>
    </row>
    <row r="529" spans="1:10">
      <c r="A529" s="13" t="s">
        <v>185</v>
      </c>
      <c r="B529" s="14">
        <v>10.050000000000001</v>
      </c>
      <c r="C529" s="14">
        <v>94.31</v>
      </c>
      <c r="D529" s="14">
        <v>68.040000000000006</v>
      </c>
      <c r="E529" s="14">
        <v>15.63</v>
      </c>
      <c r="F529" s="14">
        <v>15.04</v>
      </c>
      <c r="G529" s="14">
        <v>12.75</v>
      </c>
      <c r="H529" s="14"/>
      <c r="I529" s="14"/>
      <c r="J529" s="14"/>
    </row>
    <row r="530" spans="1:10">
      <c r="A530" s="19" t="s">
        <v>314</v>
      </c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>
      <c r="A531" s="11" t="s">
        <v>334</v>
      </c>
      <c r="B531" s="20"/>
      <c r="C531" s="20"/>
      <c r="D531" s="20"/>
      <c r="E531" s="20"/>
      <c r="F531" s="20"/>
      <c r="G531" s="20"/>
      <c r="H531" s="20"/>
      <c r="I531" s="20"/>
      <c r="J531" s="20"/>
    </row>
    <row r="532" spans="1:10">
      <c r="A532" s="19" t="s">
        <v>314</v>
      </c>
      <c r="B532" s="14"/>
      <c r="C532" s="14"/>
      <c r="D532" s="14"/>
      <c r="E532" s="14"/>
      <c r="F532" s="14"/>
      <c r="G532" s="14"/>
      <c r="H532" s="14"/>
      <c r="I532" s="14"/>
      <c r="J532" s="14"/>
    </row>
    <row r="533" spans="1:10">
      <c r="A533" s="16" t="s">
        <v>335</v>
      </c>
      <c r="B533" s="14"/>
      <c r="C533" s="14"/>
      <c r="D533" s="14"/>
      <c r="E533" s="14"/>
      <c r="F533" s="14"/>
      <c r="G533" s="14"/>
      <c r="H533" s="14"/>
      <c r="I533" s="14"/>
      <c r="J533" s="14"/>
    </row>
    <row r="534" spans="1:10">
      <c r="A534" s="13" t="s">
        <v>183</v>
      </c>
      <c r="B534" s="20">
        <v>555.13</v>
      </c>
      <c r="C534" s="20">
        <v>398.7</v>
      </c>
      <c r="D534" s="20">
        <v>426.71</v>
      </c>
      <c r="E534" s="20">
        <v>558.47</v>
      </c>
      <c r="F534" s="20">
        <v>383.31</v>
      </c>
      <c r="G534" s="20">
        <v>1008.49</v>
      </c>
      <c r="H534" s="12"/>
      <c r="I534" s="12"/>
      <c r="J534" s="12"/>
    </row>
    <row r="535" spans="1:10">
      <c r="A535" s="13" t="s">
        <v>184</v>
      </c>
      <c r="B535" s="14">
        <v>99.64</v>
      </c>
      <c r="C535" s="14">
        <v>144.83000000000001</v>
      </c>
      <c r="D535" s="14">
        <v>152.33000000000001</v>
      </c>
      <c r="E535" s="14">
        <v>181.69</v>
      </c>
      <c r="F535" s="14">
        <v>74.91</v>
      </c>
      <c r="G535" s="14">
        <v>300.33999999999997</v>
      </c>
      <c r="H535" s="12"/>
      <c r="I535" s="12"/>
      <c r="J535" s="12"/>
    </row>
    <row r="536" spans="1:10">
      <c r="A536" s="13" t="s">
        <v>185</v>
      </c>
      <c r="B536" s="14">
        <v>17.95</v>
      </c>
      <c r="C536" s="14">
        <v>36.33</v>
      </c>
      <c r="D536" s="14">
        <v>35.700000000000003</v>
      </c>
      <c r="E536" s="14">
        <v>32.53</v>
      </c>
      <c r="F536" s="14">
        <v>19.54</v>
      </c>
      <c r="G536" s="14">
        <v>29.78</v>
      </c>
      <c r="H536" s="12"/>
      <c r="I536" s="12"/>
      <c r="J536" s="12"/>
    </row>
    <row r="537" spans="1:10">
      <c r="A537" s="16" t="s">
        <v>336</v>
      </c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>
      <c r="A538" s="13" t="s">
        <v>183</v>
      </c>
      <c r="B538" s="20">
        <v>-2013.41</v>
      </c>
      <c r="C538" s="20">
        <v>-388.93</v>
      </c>
      <c r="D538" s="20">
        <v>-706.17</v>
      </c>
      <c r="E538" s="20">
        <v>-1426.91</v>
      </c>
      <c r="F538" s="20">
        <v>-2527.0700000000002</v>
      </c>
      <c r="G538" s="20">
        <v>-5018.1099999999997</v>
      </c>
      <c r="H538" s="20"/>
      <c r="I538" s="20"/>
      <c r="J538" s="20"/>
    </row>
    <row r="539" spans="1:10">
      <c r="A539" s="13" t="s">
        <v>184</v>
      </c>
      <c r="B539" s="14">
        <v>51.96</v>
      </c>
      <c r="C539" s="14">
        <v>36.869999999999997</v>
      </c>
      <c r="D539" s="14">
        <v>39.25</v>
      </c>
      <c r="E539" s="14">
        <v>77.41</v>
      </c>
      <c r="F539" s="14">
        <v>98.42</v>
      </c>
      <c r="G539" s="14">
        <v>141.30000000000001</v>
      </c>
      <c r="H539" s="14"/>
      <c r="I539" s="14"/>
      <c r="J539" s="14"/>
    </row>
    <row r="540" spans="1:10">
      <c r="A540" s="13" t="s">
        <v>185</v>
      </c>
      <c r="B540" s="14">
        <v>-2.58</v>
      </c>
      <c r="C540" s="14">
        <v>-9.48</v>
      </c>
      <c r="D540" s="14">
        <v>-5.56</v>
      </c>
      <c r="E540" s="14">
        <v>-5.42</v>
      </c>
      <c r="F540" s="14">
        <v>-3.89</v>
      </c>
      <c r="G540" s="14">
        <v>-2.82</v>
      </c>
      <c r="H540" s="14"/>
      <c r="I540" s="14"/>
      <c r="J540" s="14"/>
    </row>
    <row r="541" spans="1:10">
      <c r="A541" s="16" t="s">
        <v>337</v>
      </c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>
      <c r="A542" s="13" t="s">
        <v>183</v>
      </c>
      <c r="B542" s="20">
        <v>155082.79999999999</v>
      </c>
      <c r="C542" s="20">
        <v>57423.26</v>
      </c>
      <c r="D542" s="20">
        <v>92064.48</v>
      </c>
      <c r="E542" s="20">
        <v>123210.82</v>
      </c>
      <c r="F542" s="20">
        <v>173902.48</v>
      </c>
      <c r="G542" s="20">
        <v>328789.90000000002</v>
      </c>
      <c r="H542" s="20"/>
      <c r="I542" s="20"/>
      <c r="J542" s="20"/>
    </row>
    <row r="543" spans="1:10">
      <c r="A543" s="13" t="s">
        <v>184</v>
      </c>
      <c r="B543" s="14">
        <v>2640.9</v>
      </c>
      <c r="C543" s="14">
        <v>2841.5</v>
      </c>
      <c r="D543" s="14">
        <v>2584.1999999999998</v>
      </c>
      <c r="E543" s="14">
        <v>3726.1</v>
      </c>
      <c r="F543" s="14">
        <v>3647.5</v>
      </c>
      <c r="G543" s="14">
        <v>6488.2</v>
      </c>
      <c r="H543" s="14"/>
      <c r="I543" s="14"/>
      <c r="J543" s="14"/>
    </row>
    <row r="544" spans="1:10">
      <c r="A544" s="13" t="s">
        <v>185</v>
      </c>
      <c r="B544" s="14">
        <v>1.7</v>
      </c>
      <c r="C544" s="14">
        <v>4.95</v>
      </c>
      <c r="D544" s="14">
        <v>2.81</v>
      </c>
      <c r="E544" s="14">
        <v>3.02</v>
      </c>
      <c r="F544" s="14">
        <v>2.1</v>
      </c>
      <c r="G544" s="14">
        <v>1.97</v>
      </c>
      <c r="H544" s="14"/>
      <c r="I544" s="14"/>
      <c r="J544" s="14"/>
    </row>
    <row r="545" spans="1:10">
      <c r="A545" s="16" t="s">
        <v>338</v>
      </c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>
      <c r="A546" s="13" t="s">
        <v>183</v>
      </c>
      <c r="B546" s="20">
        <v>849.13</v>
      </c>
      <c r="C546" s="20">
        <v>349.76</v>
      </c>
      <c r="D546" s="20">
        <v>535.92999999999995</v>
      </c>
      <c r="E546" s="20">
        <v>731.46</v>
      </c>
      <c r="F546" s="20">
        <v>988.86</v>
      </c>
      <c r="G546" s="20">
        <v>1639.65</v>
      </c>
      <c r="H546" s="20"/>
      <c r="I546" s="20"/>
      <c r="J546" s="20"/>
    </row>
    <row r="547" spans="1:10">
      <c r="A547" s="13" t="s">
        <v>184</v>
      </c>
      <c r="B547" s="14">
        <v>9.9600000000000009</v>
      </c>
      <c r="C547" s="14">
        <v>12.86</v>
      </c>
      <c r="D547" s="14">
        <v>11.56</v>
      </c>
      <c r="E547" s="14">
        <v>12.32</v>
      </c>
      <c r="F547" s="14">
        <v>15.74</v>
      </c>
      <c r="G547" s="14">
        <v>26.15</v>
      </c>
      <c r="H547" s="14"/>
      <c r="I547" s="14"/>
      <c r="J547" s="14"/>
    </row>
    <row r="548" spans="1:10">
      <c r="A548" s="13" t="s">
        <v>185</v>
      </c>
      <c r="B548" s="14">
        <v>1.17</v>
      </c>
      <c r="C548" s="14">
        <v>3.68</v>
      </c>
      <c r="D548" s="14">
        <v>2.16</v>
      </c>
      <c r="E548" s="14">
        <v>1.68</v>
      </c>
      <c r="F548" s="14">
        <v>1.59</v>
      </c>
      <c r="G548" s="14">
        <v>1.59</v>
      </c>
      <c r="H548" s="14"/>
      <c r="I548" s="14"/>
      <c r="J548" s="14"/>
    </row>
    <row r="549" spans="1:10">
      <c r="A549" s="11" t="s">
        <v>339</v>
      </c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>
      <c r="A550" s="13" t="s">
        <v>183</v>
      </c>
      <c r="B550" s="20">
        <v>1029.46</v>
      </c>
      <c r="C550" s="20">
        <v>374.08</v>
      </c>
      <c r="D550" s="20">
        <v>556.88</v>
      </c>
      <c r="E550" s="20">
        <v>700.62</v>
      </c>
      <c r="F550" s="20">
        <v>1002.25</v>
      </c>
      <c r="G550" s="20">
        <v>2512.75</v>
      </c>
      <c r="H550" s="20"/>
      <c r="I550" s="20"/>
      <c r="J550" s="20"/>
    </row>
    <row r="551" spans="1:10">
      <c r="A551" s="13" t="s">
        <v>184</v>
      </c>
      <c r="B551" s="14">
        <v>49.33</v>
      </c>
      <c r="C551" s="14">
        <v>41.15</v>
      </c>
      <c r="D551" s="14">
        <v>65.680000000000007</v>
      </c>
      <c r="E551" s="14">
        <v>48.75</v>
      </c>
      <c r="F551" s="14">
        <v>64.91</v>
      </c>
      <c r="G551" s="14">
        <v>177.26</v>
      </c>
      <c r="H551" s="14"/>
      <c r="I551" s="14"/>
      <c r="J551" s="14"/>
    </row>
    <row r="552" spans="1:10">
      <c r="A552" s="13" t="s">
        <v>185</v>
      </c>
      <c r="B552" s="14">
        <v>4.79</v>
      </c>
      <c r="C552" s="14">
        <v>11</v>
      </c>
      <c r="D552" s="14">
        <v>11.79</v>
      </c>
      <c r="E552" s="14">
        <v>6.96</v>
      </c>
      <c r="F552" s="14">
        <v>6.48</v>
      </c>
      <c r="G552" s="14">
        <v>7.05</v>
      </c>
      <c r="H552" s="14"/>
      <c r="I552" s="14"/>
      <c r="J552" s="14"/>
    </row>
    <row r="553" spans="1:10">
      <c r="A553" s="16" t="s">
        <v>340</v>
      </c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>
      <c r="A554" s="13" t="s">
        <v>183</v>
      </c>
      <c r="B554" s="20">
        <v>88.57</v>
      </c>
      <c r="C554" s="20">
        <v>26.23</v>
      </c>
      <c r="D554" s="20">
        <v>28.48</v>
      </c>
      <c r="E554" s="20">
        <v>63.71</v>
      </c>
      <c r="F554" s="20">
        <v>84.95</v>
      </c>
      <c r="G554" s="20">
        <v>239.39</v>
      </c>
      <c r="H554" s="20"/>
      <c r="I554" s="20"/>
      <c r="J554" s="20"/>
    </row>
    <row r="555" spans="1:10">
      <c r="A555" s="13" t="s">
        <v>184</v>
      </c>
      <c r="B555" s="14">
        <v>7</v>
      </c>
      <c r="C555" s="14">
        <v>5.5</v>
      </c>
      <c r="D555" s="14">
        <v>4.0999999999999996</v>
      </c>
      <c r="E555" s="14">
        <v>9.6199999999999992</v>
      </c>
      <c r="F555" s="14">
        <v>9.51</v>
      </c>
      <c r="G555" s="14">
        <v>26.81</v>
      </c>
      <c r="H555" s="14"/>
      <c r="I555" s="14"/>
      <c r="J555" s="14"/>
    </row>
    <row r="556" spans="1:10">
      <c r="A556" s="13" t="s">
        <v>185</v>
      </c>
      <c r="B556" s="14">
        <v>7.91</v>
      </c>
      <c r="C556" s="14">
        <v>20.95</v>
      </c>
      <c r="D556" s="14">
        <v>14.4</v>
      </c>
      <c r="E556" s="14">
        <v>15.1</v>
      </c>
      <c r="F556" s="14">
        <v>11.2</v>
      </c>
      <c r="G556" s="14">
        <v>11.2</v>
      </c>
      <c r="H556" s="14"/>
      <c r="I556" s="14"/>
      <c r="J556" s="14"/>
    </row>
    <row r="557" spans="1:10">
      <c r="A557" s="16" t="s">
        <v>341</v>
      </c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>
      <c r="A558" s="13" t="s">
        <v>183</v>
      </c>
      <c r="B558" s="20">
        <v>14.37</v>
      </c>
      <c r="C558" s="20">
        <v>4.3099999999999996</v>
      </c>
      <c r="D558" s="20">
        <v>8.92</v>
      </c>
      <c r="E558" s="20">
        <v>11.1</v>
      </c>
      <c r="F558" s="20">
        <v>22.21</v>
      </c>
      <c r="G558" s="20">
        <v>25.31</v>
      </c>
      <c r="H558" s="20"/>
      <c r="I558" s="20"/>
      <c r="J558" s="20"/>
    </row>
    <row r="559" spans="1:10">
      <c r="A559" s="13" t="s">
        <v>184</v>
      </c>
      <c r="B559" s="14">
        <v>2.5099999999999998</v>
      </c>
      <c r="C559" s="14">
        <v>1.8</v>
      </c>
      <c r="D559" s="14">
        <v>2.96</v>
      </c>
      <c r="E559" s="14">
        <v>6.23</v>
      </c>
      <c r="F559" s="14">
        <v>5.73</v>
      </c>
      <c r="G559" s="14">
        <v>4.74</v>
      </c>
      <c r="H559" s="14"/>
      <c r="I559" s="14"/>
      <c r="J559" s="14"/>
    </row>
    <row r="560" spans="1:10">
      <c r="A560" s="13" t="s">
        <v>185</v>
      </c>
      <c r="B560" s="14">
        <v>17.45</v>
      </c>
      <c r="C560" s="14">
        <v>41.68</v>
      </c>
      <c r="D560" s="14">
        <v>33.200000000000003</v>
      </c>
      <c r="E560" s="14">
        <v>56.15</v>
      </c>
      <c r="F560" s="14">
        <v>25.79</v>
      </c>
      <c r="G560" s="14">
        <v>18.739999999999998</v>
      </c>
      <c r="H560" s="14"/>
      <c r="I560" s="14"/>
      <c r="J560" s="14"/>
    </row>
    <row r="561" spans="1:10">
      <c r="A561" s="16" t="s">
        <v>342</v>
      </c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>
      <c r="A562" s="13" t="s">
        <v>183</v>
      </c>
      <c r="B562" s="20">
        <v>199</v>
      </c>
      <c r="C562" s="20">
        <v>134.22999999999999</v>
      </c>
      <c r="D562" s="20">
        <v>103.9</v>
      </c>
      <c r="E562" s="20">
        <v>148.5</v>
      </c>
      <c r="F562" s="20">
        <v>190.78</v>
      </c>
      <c r="G562" s="20">
        <v>417.46</v>
      </c>
      <c r="H562" s="20"/>
      <c r="I562" s="20"/>
      <c r="J562" s="20"/>
    </row>
    <row r="563" spans="1:10">
      <c r="A563" s="13" t="s">
        <v>184</v>
      </c>
      <c r="B563" s="14">
        <v>10.42</v>
      </c>
      <c r="C563" s="14">
        <v>25.66</v>
      </c>
      <c r="D563" s="14">
        <v>11.2</v>
      </c>
      <c r="E563" s="14">
        <v>14.63</v>
      </c>
      <c r="F563" s="14">
        <v>20.74</v>
      </c>
      <c r="G563" s="14">
        <v>23.21</v>
      </c>
      <c r="H563" s="14"/>
      <c r="I563" s="14"/>
      <c r="J563" s="14"/>
    </row>
    <row r="564" spans="1:10">
      <c r="A564" s="13" t="s">
        <v>185</v>
      </c>
      <c r="B564" s="14">
        <v>5.24</v>
      </c>
      <c r="C564" s="14">
        <v>19.12</v>
      </c>
      <c r="D564" s="14">
        <v>10.78</v>
      </c>
      <c r="E564" s="14">
        <v>9.85</v>
      </c>
      <c r="F564" s="14">
        <v>10.87</v>
      </c>
      <c r="G564" s="14">
        <v>5.56</v>
      </c>
      <c r="H564" s="14"/>
      <c r="I564" s="14"/>
      <c r="J564" s="14"/>
    </row>
    <row r="565" spans="1:10">
      <c r="A565" s="18" t="s">
        <v>343</v>
      </c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>
      <c r="A566" s="13" t="s">
        <v>183</v>
      </c>
      <c r="B566" s="20">
        <v>25.13</v>
      </c>
      <c r="C566" s="20">
        <v>16.510000000000002</v>
      </c>
      <c r="D566" s="20">
        <v>19.11</v>
      </c>
      <c r="E566" s="20">
        <v>21.78</v>
      </c>
      <c r="F566" s="20">
        <v>25.89</v>
      </c>
      <c r="G566" s="20">
        <v>42.32</v>
      </c>
      <c r="H566" s="20"/>
      <c r="I566" s="20"/>
      <c r="J566" s="20"/>
    </row>
    <row r="567" spans="1:10">
      <c r="A567" s="13" t="s">
        <v>184</v>
      </c>
      <c r="B567" s="14">
        <v>2.78</v>
      </c>
      <c r="C567" s="14">
        <v>6.37</v>
      </c>
      <c r="D567" s="14">
        <v>5.07</v>
      </c>
      <c r="E567" s="14">
        <v>4.18</v>
      </c>
      <c r="F567" s="14">
        <v>5.62</v>
      </c>
      <c r="G567" s="14">
        <v>5.87</v>
      </c>
      <c r="H567" s="14"/>
      <c r="I567" s="14"/>
      <c r="J567" s="14"/>
    </row>
    <row r="568" spans="1:10">
      <c r="A568" s="13" t="s">
        <v>185</v>
      </c>
      <c r="B568" s="14">
        <v>11.05</v>
      </c>
      <c r="C568" s="14">
        <v>38.57</v>
      </c>
      <c r="D568" s="14">
        <v>26.53</v>
      </c>
      <c r="E568" s="14">
        <v>19.21</v>
      </c>
      <c r="F568" s="14">
        <v>21.72</v>
      </c>
      <c r="G568" s="14">
        <v>13.88</v>
      </c>
      <c r="H568" s="14"/>
      <c r="I568" s="14"/>
      <c r="J568" s="14"/>
    </row>
    <row r="569" spans="1:10">
      <c r="A569" s="18" t="s">
        <v>267</v>
      </c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>
      <c r="A570" s="13" t="s">
        <v>183</v>
      </c>
      <c r="B570" s="20">
        <v>8.39</v>
      </c>
      <c r="C570" s="20">
        <v>3.14</v>
      </c>
      <c r="D570" s="20">
        <v>2.59</v>
      </c>
      <c r="E570" s="20">
        <v>11.16</v>
      </c>
      <c r="F570" s="20">
        <v>8.56</v>
      </c>
      <c r="G570" s="20">
        <v>16.5</v>
      </c>
      <c r="H570" s="20"/>
      <c r="I570" s="20"/>
      <c r="J570" s="20"/>
    </row>
    <row r="571" spans="1:10">
      <c r="A571" s="13" t="s">
        <v>184</v>
      </c>
      <c r="B571" s="14">
        <v>0.86</v>
      </c>
      <c r="C571" s="14">
        <v>1.26</v>
      </c>
      <c r="D571" s="14">
        <v>0.91</v>
      </c>
      <c r="E571" s="14">
        <v>3.29</v>
      </c>
      <c r="F571" s="14">
        <v>2.23</v>
      </c>
      <c r="G571" s="14">
        <v>1.9</v>
      </c>
      <c r="H571" s="14"/>
      <c r="I571" s="14"/>
      <c r="J571" s="14"/>
    </row>
    <row r="572" spans="1:10">
      <c r="A572" s="13" t="s">
        <v>185</v>
      </c>
      <c r="B572" s="14">
        <v>10.210000000000001</v>
      </c>
      <c r="C572" s="14">
        <v>40.229999999999997</v>
      </c>
      <c r="D572" s="14">
        <v>35.200000000000003</v>
      </c>
      <c r="E572" s="14">
        <v>29.5</v>
      </c>
      <c r="F572" s="14">
        <v>26.05</v>
      </c>
      <c r="G572" s="14">
        <v>11.51</v>
      </c>
      <c r="H572" s="14"/>
      <c r="I572" s="14"/>
      <c r="J572" s="14"/>
    </row>
    <row r="573" spans="1:10">
      <c r="A573" s="18" t="s">
        <v>344</v>
      </c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>
      <c r="A574" s="13" t="s">
        <v>183</v>
      </c>
      <c r="B574" s="20">
        <v>22.27</v>
      </c>
      <c r="C574" s="20">
        <v>8.76</v>
      </c>
      <c r="D574" s="20">
        <v>8.4700000000000006</v>
      </c>
      <c r="E574" s="20">
        <v>28.89</v>
      </c>
      <c r="F574" s="20">
        <v>18.11</v>
      </c>
      <c r="G574" s="20">
        <v>47.08</v>
      </c>
      <c r="H574" s="20"/>
      <c r="I574" s="20"/>
      <c r="J574" s="20"/>
    </row>
    <row r="575" spans="1:10">
      <c r="A575" s="13" t="s">
        <v>184</v>
      </c>
      <c r="B575" s="14">
        <v>2.63</v>
      </c>
      <c r="C575" s="14">
        <v>4.58</v>
      </c>
      <c r="D575" s="14">
        <v>1.85</v>
      </c>
      <c r="E575" s="14">
        <v>9.41</v>
      </c>
      <c r="F575" s="14">
        <v>3.1</v>
      </c>
      <c r="G575" s="14">
        <v>7.54</v>
      </c>
      <c r="H575" s="14"/>
      <c r="I575" s="14"/>
      <c r="J575" s="14"/>
    </row>
    <row r="576" spans="1:10">
      <c r="A576" s="13" t="s">
        <v>185</v>
      </c>
      <c r="B576" s="14">
        <v>11.83</v>
      </c>
      <c r="C576" s="14">
        <v>52.26</v>
      </c>
      <c r="D576" s="14">
        <v>21.84</v>
      </c>
      <c r="E576" s="14">
        <v>32.56</v>
      </c>
      <c r="F576" s="14">
        <v>17.100000000000001</v>
      </c>
      <c r="G576" s="14">
        <v>16.010000000000002</v>
      </c>
      <c r="H576" s="14"/>
      <c r="I576" s="14"/>
      <c r="J576" s="14"/>
    </row>
    <row r="577" spans="1:10">
      <c r="A577" s="21" t="s">
        <v>345</v>
      </c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>
      <c r="A578" s="13" t="s">
        <v>183</v>
      </c>
      <c r="B578" s="20">
        <v>4.88</v>
      </c>
      <c r="C578" s="20">
        <v>0.39</v>
      </c>
      <c r="D578" s="20">
        <v>2.5099999999999998</v>
      </c>
      <c r="E578" s="20">
        <v>2.74</v>
      </c>
      <c r="F578" s="20">
        <v>6.35</v>
      </c>
      <c r="G578" s="20">
        <v>12.41</v>
      </c>
      <c r="H578" s="20"/>
      <c r="I578" s="20"/>
      <c r="J578" s="20"/>
    </row>
    <row r="579" spans="1:10">
      <c r="A579" s="13" t="s">
        <v>184</v>
      </c>
      <c r="B579" s="14">
        <v>0.78</v>
      </c>
      <c r="C579" s="14">
        <v>0.23</v>
      </c>
      <c r="D579" s="14">
        <v>0.95</v>
      </c>
      <c r="E579" s="14">
        <v>1.4</v>
      </c>
      <c r="F579" s="14">
        <v>1.49</v>
      </c>
      <c r="G579" s="14">
        <v>2.8</v>
      </c>
      <c r="H579" s="14"/>
      <c r="I579" s="14"/>
      <c r="J579" s="14"/>
    </row>
    <row r="580" spans="1:10">
      <c r="A580" s="13" t="s">
        <v>185</v>
      </c>
      <c r="B580" s="14">
        <v>16.07</v>
      </c>
      <c r="C580" s="14">
        <v>58.53</v>
      </c>
      <c r="D580" s="14">
        <v>38.01</v>
      </c>
      <c r="E580" s="14">
        <v>51.02</v>
      </c>
      <c r="F580" s="14">
        <v>23.47</v>
      </c>
      <c r="G580" s="14">
        <v>22.55</v>
      </c>
      <c r="H580" s="14"/>
      <c r="I580" s="14"/>
      <c r="J580" s="14"/>
    </row>
    <row r="581" spans="1:10">
      <c r="A581" s="21" t="s">
        <v>346</v>
      </c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>
      <c r="A582" s="13" t="s">
        <v>183</v>
      </c>
      <c r="B582" s="20">
        <v>17.39</v>
      </c>
      <c r="C582" s="20">
        <v>8.3699999999999992</v>
      </c>
      <c r="D582" s="20">
        <v>5.96</v>
      </c>
      <c r="E582" s="20">
        <v>26.15</v>
      </c>
      <c r="F582" s="20">
        <v>11.76</v>
      </c>
      <c r="G582" s="20">
        <v>34.68</v>
      </c>
      <c r="H582" s="20"/>
      <c r="I582" s="20"/>
      <c r="J582" s="20"/>
    </row>
    <row r="583" spans="1:10">
      <c r="A583" s="13" t="s">
        <v>184</v>
      </c>
      <c r="B583" s="14">
        <v>2.5099999999999998</v>
      </c>
      <c r="C583" s="14">
        <v>4.58</v>
      </c>
      <c r="D583" s="14">
        <v>1.63</v>
      </c>
      <c r="E583" s="14">
        <v>9.24</v>
      </c>
      <c r="F583" s="14">
        <v>2.31</v>
      </c>
      <c r="G583" s="14">
        <v>6.98</v>
      </c>
      <c r="H583" s="14"/>
      <c r="I583" s="14"/>
      <c r="J583" s="14"/>
    </row>
    <row r="584" spans="1:10">
      <c r="A584" s="13" t="s">
        <v>185</v>
      </c>
      <c r="B584" s="14">
        <v>14.45</v>
      </c>
      <c r="C584" s="14">
        <v>54.68</v>
      </c>
      <c r="D584" s="14">
        <v>27.27</v>
      </c>
      <c r="E584" s="14">
        <v>35.33</v>
      </c>
      <c r="F584" s="14">
        <v>19.68</v>
      </c>
      <c r="G584" s="14">
        <v>20.12</v>
      </c>
      <c r="H584" s="14"/>
      <c r="I584" s="14"/>
      <c r="J584" s="14"/>
    </row>
    <row r="585" spans="1:10">
      <c r="A585" s="18" t="s">
        <v>272</v>
      </c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>
      <c r="A586" s="13" t="s">
        <v>183</v>
      </c>
      <c r="B586" s="20">
        <v>46.56</v>
      </c>
      <c r="C586" s="20">
        <v>12.52</v>
      </c>
      <c r="D586" s="20">
        <v>28.91</v>
      </c>
      <c r="E586" s="20">
        <v>33.39</v>
      </c>
      <c r="F586" s="20">
        <v>44.71</v>
      </c>
      <c r="G586" s="20">
        <v>113.2</v>
      </c>
      <c r="H586" s="20"/>
      <c r="I586" s="20"/>
      <c r="J586" s="20"/>
    </row>
    <row r="587" spans="1:10">
      <c r="A587" s="13" t="s">
        <v>184</v>
      </c>
      <c r="B587" s="14">
        <v>4.03</v>
      </c>
      <c r="C587" s="14">
        <v>3.11</v>
      </c>
      <c r="D587" s="14">
        <v>5.44</v>
      </c>
      <c r="E587" s="14">
        <v>7.12</v>
      </c>
      <c r="F587" s="14">
        <v>9.32</v>
      </c>
      <c r="G587" s="14">
        <v>15.97</v>
      </c>
      <c r="H587" s="14"/>
      <c r="I587" s="14"/>
      <c r="J587" s="14"/>
    </row>
    <row r="588" spans="1:10">
      <c r="A588" s="13" t="s">
        <v>185</v>
      </c>
      <c r="B588" s="14">
        <v>8.66</v>
      </c>
      <c r="C588" s="14">
        <v>24.85</v>
      </c>
      <c r="D588" s="14">
        <v>18.809999999999999</v>
      </c>
      <c r="E588" s="14">
        <v>21.31</v>
      </c>
      <c r="F588" s="14">
        <v>20.84</v>
      </c>
      <c r="G588" s="14">
        <v>14.11</v>
      </c>
      <c r="H588" s="14"/>
      <c r="I588" s="14"/>
      <c r="J588" s="14"/>
    </row>
    <row r="589" spans="1:10">
      <c r="A589" s="18" t="s">
        <v>347</v>
      </c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>
      <c r="A590" s="13" t="s">
        <v>183</v>
      </c>
      <c r="B590" s="20">
        <v>96.66</v>
      </c>
      <c r="C590" s="20">
        <v>93.3</v>
      </c>
      <c r="D590" s="20">
        <v>44.82</v>
      </c>
      <c r="E590" s="20">
        <v>53.28</v>
      </c>
      <c r="F590" s="20">
        <v>93.52</v>
      </c>
      <c r="G590" s="20">
        <v>198.36</v>
      </c>
      <c r="H590" s="20"/>
      <c r="I590" s="20"/>
      <c r="J590" s="20"/>
    </row>
    <row r="591" spans="1:10">
      <c r="A591" s="13" t="s">
        <v>184</v>
      </c>
      <c r="B591" s="14">
        <v>8.4</v>
      </c>
      <c r="C591" s="14">
        <v>24.39</v>
      </c>
      <c r="D591" s="14">
        <v>8.5</v>
      </c>
      <c r="E591" s="14">
        <v>6.29</v>
      </c>
      <c r="F591" s="14">
        <v>16.149999999999999</v>
      </c>
      <c r="G591" s="14">
        <v>20.05</v>
      </c>
      <c r="H591" s="14"/>
      <c r="I591" s="14"/>
      <c r="J591" s="14"/>
    </row>
    <row r="592" spans="1:10">
      <c r="A592" s="13" t="s">
        <v>185</v>
      </c>
      <c r="B592" s="14">
        <v>8.69</v>
      </c>
      <c r="C592" s="14">
        <v>26.14</v>
      </c>
      <c r="D592" s="14">
        <v>18.95</v>
      </c>
      <c r="E592" s="14">
        <v>11.81</v>
      </c>
      <c r="F592" s="14">
        <v>17.27</v>
      </c>
      <c r="G592" s="14">
        <v>10.11</v>
      </c>
      <c r="H592" s="14"/>
      <c r="I592" s="14"/>
      <c r="J592" s="14"/>
    </row>
    <row r="593" spans="1:10">
      <c r="A593" s="16" t="s">
        <v>348</v>
      </c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>
      <c r="A594" s="13" t="s">
        <v>183</v>
      </c>
      <c r="B594" s="20">
        <v>211.75</v>
      </c>
      <c r="C594" s="20">
        <v>88.6</v>
      </c>
      <c r="D594" s="20">
        <v>191.85</v>
      </c>
      <c r="E594" s="20">
        <v>211.64</v>
      </c>
      <c r="F594" s="20">
        <v>218.27</v>
      </c>
      <c r="G594" s="20">
        <v>348.27</v>
      </c>
      <c r="H594" s="20"/>
      <c r="I594" s="20"/>
      <c r="J594" s="20"/>
    </row>
    <row r="595" spans="1:10">
      <c r="A595" s="13" t="s">
        <v>184</v>
      </c>
      <c r="B595" s="14">
        <v>10.85</v>
      </c>
      <c r="C595" s="14">
        <v>11.92</v>
      </c>
      <c r="D595" s="14">
        <v>34.92</v>
      </c>
      <c r="E595" s="14">
        <v>26.98</v>
      </c>
      <c r="F595" s="14">
        <v>19.57</v>
      </c>
      <c r="G595" s="14">
        <v>27.62</v>
      </c>
      <c r="H595" s="14"/>
      <c r="I595" s="14"/>
      <c r="J595" s="14"/>
    </row>
    <row r="596" spans="1:10">
      <c r="A596" s="13" t="s">
        <v>185</v>
      </c>
      <c r="B596" s="14">
        <v>5.12</v>
      </c>
      <c r="C596" s="14">
        <v>13.45</v>
      </c>
      <c r="D596" s="14">
        <v>18.2</v>
      </c>
      <c r="E596" s="14">
        <v>12.75</v>
      </c>
      <c r="F596" s="14">
        <v>8.9700000000000006</v>
      </c>
      <c r="G596" s="14">
        <v>7.93</v>
      </c>
      <c r="H596" s="14"/>
      <c r="I596" s="14"/>
      <c r="J596" s="14"/>
    </row>
    <row r="597" spans="1:10">
      <c r="A597" s="18" t="s">
        <v>349</v>
      </c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>
      <c r="A598" s="13" t="s">
        <v>183</v>
      </c>
      <c r="B598" s="20">
        <v>49.59</v>
      </c>
      <c r="C598" s="20">
        <v>17.36</v>
      </c>
      <c r="D598" s="20">
        <v>36.380000000000003</v>
      </c>
      <c r="E598" s="20">
        <v>40.07</v>
      </c>
      <c r="F598" s="20">
        <v>50.87</v>
      </c>
      <c r="G598" s="20">
        <v>103.21</v>
      </c>
      <c r="H598" s="20"/>
      <c r="I598" s="20"/>
      <c r="J598" s="20"/>
    </row>
    <row r="599" spans="1:10">
      <c r="A599" s="13" t="s">
        <v>184</v>
      </c>
      <c r="B599" s="14">
        <v>3.74</v>
      </c>
      <c r="C599" s="14">
        <v>4.62</v>
      </c>
      <c r="D599" s="14">
        <v>8.7200000000000006</v>
      </c>
      <c r="E599" s="14">
        <v>6.77</v>
      </c>
      <c r="F599" s="14">
        <v>6.44</v>
      </c>
      <c r="G599" s="14">
        <v>15.83</v>
      </c>
      <c r="H599" s="14"/>
      <c r="I599" s="14"/>
      <c r="J599" s="14"/>
    </row>
    <row r="600" spans="1:10">
      <c r="A600" s="13" t="s">
        <v>185</v>
      </c>
      <c r="B600" s="14">
        <v>7.55</v>
      </c>
      <c r="C600" s="14">
        <v>26.59</v>
      </c>
      <c r="D600" s="14">
        <v>23.98</v>
      </c>
      <c r="E600" s="14">
        <v>16.89</v>
      </c>
      <c r="F600" s="14">
        <v>12.67</v>
      </c>
      <c r="G600" s="14">
        <v>15.34</v>
      </c>
      <c r="H600" s="14"/>
      <c r="I600" s="14"/>
      <c r="J600" s="14"/>
    </row>
    <row r="601" spans="1:10">
      <c r="A601" s="18" t="s">
        <v>350</v>
      </c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>
      <c r="A602" s="13" t="s">
        <v>183</v>
      </c>
      <c r="B602" s="20">
        <v>73.290000000000006</v>
      </c>
      <c r="C602" s="20">
        <v>31.27</v>
      </c>
      <c r="D602" s="20">
        <v>79.900000000000006</v>
      </c>
      <c r="E602" s="20">
        <v>75.11</v>
      </c>
      <c r="F602" s="20">
        <v>67.42</v>
      </c>
      <c r="G602" s="20">
        <v>112.7</v>
      </c>
      <c r="H602" s="20"/>
      <c r="I602" s="20"/>
      <c r="J602" s="20"/>
    </row>
    <row r="603" spans="1:10">
      <c r="A603" s="13" t="s">
        <v>184</v>
      </c>
      <c r="B603" s="14">
        <v>7.06</v>
      </c>
      <c r="C603" s="14">
        <v>6.49</v>
      </c>
      <c r="D603" s="14">
        <v>21.41</v>
      </c>
      <c r="E603" s="14">
        <v>22.65</v>
      </c>
      <c r="F603" s="14">
        <v>10</v>
      </c>
      <c r="G603" s="14">
        <v>17.260000000000002</v>
      </c>
      <c r="H603" s="14"/>
      <c r="I603" s="14"/>
      <c r="J603" s="14"/>
    </row>
    <row r="604" spans="1:10">
      <c r="A604" s="13" t="s">
        <v>185</v>
      </c>
      <c r="B604" s="14">
        <v>9.6300000000000008</v>
      </c>
      <c r="C604" s="14">
        <v>20.76</v>
      </c>
      <c r="D604" s="14">
        <v>26.79</v>
      </c>
      <c r="E604" s="14">
        <v>30.16</v>
      </c>
      <c r="F604" s="14">
        <v>14.84</v>
      </c>
      <c r="G604" s="14">
        <v>15.31</v>
      </c>
      <c r="H604" s="14"/>
      <c r="I604" s="14"/>
      <c r="J604" s="14"/>
    </row>
    <row r="605" spans="1:10">
      <c r="A605" s="18" t="s">
        <v>351</v>
      </c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>
      <c r="A606" s="13" t="s">
        <v>183</v>
      </c>
      <c r="B606" s="20">
        <v>46.95</v>
      </c>
      <c r="C606" s="20">
        <v>21.68</v>
      </c>
      <c r="D606" s="20">
        <v>36.29</v>
      </c>
      <c r="E606" s="20">
        <v>48.96</v>
      </c>
      <c r="F606" s="20">
        <v>51.31</v>
      </c>
      <c r="G606" s="20">
        <v>76.47</v>
      </c>
      <c r="H606" s="20"/>
      <c r="I606" s="20"/>
      <c r="J606" s="20"/>
    </row>
    <row r="607" spans="1:10">
      <c r="A607" s="13" t="s">
        <v>184</v>
      </c>
      <c r="B607" s="14">
        <v>3.34</v>
      </c>
      <c r="C607" s="14">
        <v>2.9</v>
      </c>
      <c r="D607" s="14">
        <v>6.06</v>
      </c>
      <c r="E607" s="14">
        <v>7.08</v>
      </c>
      <c r="F607" s="14">
        <v>5.63</v>
      </c>
      <c r="G607" s="14">
        <v>7.87</v>
      </c>
      <c r="H607" s="14"/>
      <c r="I607" s="14"/>
      <c r="J607" s="14"/>
    </row>
    <row r="608" spans="1:10">
      <c r="A608" s="13" t="s">
        <v>185</v>
      </c>
      <c r="B608" s="14">
        <v>7.12</v>
      </c>
      <c r="C608" s="14">
        <v>13.4</v>
      </c>
      <c r="D608" s="14">
        <v>16.7</v>
      </c>
      <c r="E608" s="14">
        <v>14.45</v>
      </c>
      <c r="F608" s="14">
        <v>10.98</v>
      </c>
      <c r="G608" s="14">
        <v>10.29</v>
      </c>
      <c r="H608" s="14"/>
      <c r="I608" s="14"/>
      <c r="J608" s="14"/>
    </row>
    <row r="609" spans="1:10">
      <c r="A609" s="18" t="s">
        <v>352</v>
      </c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>
      <c r="A610" s="13" t="s">
        <v>183</v>
      </c>
      <c r="B610" s="20">
        <v>41.93</v>
      </c>
      <c r="C610" s="20">
        <v>18.29</v>
      </c>
      <c r="D610" s="20">
        <v>39.28</v>
      </c>
      <c r="E610" s="20">
        <v>47.5</v>
      </c>
      <c r="F610" s="20">
        <v>48.67</v>
      </c>
      <c r="G610" s="20">
        <v>55.9</v>
      </c>
      <c r="H610" s="20"/>
      <c r="I610" s="20"/>
      <c r="J610" s="20"/>
    </row>
    <row r="611" spans="1:10">
      <c r="A611" s="13" t="s">
        <v>184</v>
      </c>
      <c r="B611" s="14">
        <v>3.33</v>
      </c>
      <c r="C611" s="14">
        <v>4.03</v>
      </c>
      <c r="D611" s="14">
        <v>8.69</v>
      </c>
      <c r="E611" s="14">
        <v>8.43</v>
      </c>
      <c r="F611" s="14">
        <v>8.76</v>
      </c>
      <c r="G611" s="14">
        <v>7.34</v>
      </c>
      <c r="H611" s="14"/>
      <c r="I611" s="14"/>
      <c r="J611" s="14"/>
    </row>
    <row r="612" spans="1:10">
      <c r="A612" s="13" t="s">
        <v>185</v>
      </c>
      <c r="B612" s="14">
        <v>7.95</v>
      </c>
      <c r="C612" s="14">
        <v>22.02</v>
      </c>
      <c r="D612" s="14">
        <v>22.13</v>
      </c>
      <c r="E612" s="14">
        <v>17.75</v>
      </c>
      <c r="F612" s="14">
        <v>18</v>
      </c>
      <c r="G612" s="14">
        <v>13.14</v>
      </c>
      <c r="H612" s="14"/>
      <c r="I612" s="14"/>
      <c r="J612" s="14"/>
    </row>
    <row r="613" spans="1:10">
      <c r="A613" s="21" t="s">
        <v>353</v>
      </c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>
      <c r="A614" s="13" t="s">
        <v>183</v>
      </c>
      <c r="B614" s="20">
        <v>17.149999999999999</v>
      </c>
      <c r="C614" s="20">
        <v>4.8899999999999997</v>
      </c>
      <c r="D614" s="20">
        <v>10.95</v>
      </c>
      <c r="E614" s="20">
        <v>19.87</v>
      </c>
      <c r="F614" s="20">
        <v>24.23</v>
      </c>
      <c r="G614" s="20">
        <v>25.84</v>
      </c>
      <c r="H614" s="20"/>
      <c r="I614" s="20"/>
      <c r="J614" s="20"/>
    </row>
    <row r="615" spans="1:10">
      <c r="A615" s="13" t="s">
        <v>184</v>
      </c>
      <c r="B615" s="14">
        <v>1.91</v>
      </c>
      <c r="C615" s="14">
        <v>1.29</v>
      </c>
      <c r="D615" s="14">
        <v>3.27</v>
      </c>
      <c r="E615" s="14">
        <v>5.46</v>
      </c>
      <c r="F615" s="14">
        <v>7.96</v>
      </c>
      <c r="G615" s="14">
        <v>5.76</v>
      </c>
      <c r="H615" s="14"/>
      <c r="I615" s="14"/>
      <c r="J615" s="14"/>
    </row>
    <row r="616" spans="1:10">
      <c r="A616" s="13" t="s">
        <v>185</v>
      </c>
      <c r="B616" s="14">
        <v>11.11</v>
      </c>
      <c r="C616" s="14">
        <v>26.31</v>
      </c>
      <c r="D616" s="14">
        <v>29.85</v>
      </c>
      <c r="E616" s="14">
        <v>27.49</v>
      </c>
      <c r="F616" s="14">
        <v>32.880000000000003</v>
      </c>
      <c r="G616" s="14">
        <v>22.3</v>
      </c>
      <c r="H616" s="14"/>
      <c r="I616" s="14"/>
      <c r="J616" s="14"/>
    </row>
    <row r="617" spans="1:10">
      <c r="A617" s="21" t="s">
        <v>354</v>
      </c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>
      <c r="A618" s="13" t="s">
        <v>183</v>
      </c>
      <c r="B618" s="20">
        <v>24.77</v>
      </c>
      <c r="C618" s="20">
        <v>13.4</v>
      </c>
      <c r="D618" s="20">
        <v>28.33</v>
      </c>
      <c r="E618" s="20">
        <v>27.63</v>
      </c>
      <c r="F618" s="20">
        <v>24.45</v>
      </c>
      <c r="G618" s="20">
        <v>30.05</v>
      </c>
      <c r="H618" s="20"/>
      <c r="I618" s="20"/>
      <c r="J618" s="20"/>
    </row>
    <row r="619" spans="1:10">
      <c r="A619" s="13" t="s">
        <v>184</v>
      </c>
      <c r="B619" s="14">
        <v>2.96</v>
      </c>
      <c r="C619" s="14">
        <v>3.81</v>
      </c>
      <c r="D619" s="14">
        <v>8.1199999999999992</v>
      </c>
      <c r="E619" s="14">
        <v>7.06</v>
      </c>
      <c r="F619" s="14">
        <v>4.7300000000000004</v>
      </c>
      <c r="G619" s="14">
        <v>5.36</v>
      </c>
      <c r="H619" s="14"/>
      <c r="I619" s="14"/>
      <c r="J619" s="14"/>
    </row>
    <row r="620" spans="1:10">
      <c r="A620" s="13" t="s">
        <v>185</v>
      </c>
      <c r="B620" s="14">
        <v>11.94</v>
      </c>
      <c r="C620" s="14">
        <v>28.41</v>
      </c>
      <c r="D620" s="14">
        <v>28.65</v>
      </c>
      <c r="E620" s="14">
        <v>25.54</v>
      </c>
      <c r="F620" s="14">
        <v>19.329999999999998</v>
      </c>
      <c r="G620" s="14">
        <v>17.850000000000001</v>
      </c>
      <c r="H620" s="14"/>
      <c r="I620" s="14"/>
      <c r="J620" s="14"/>
    </row>
    <row r="621" spans="1:10">
      <c r="A621" s="16" t="s">
        <v>355</v>
      </c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>
      <c r="A622" s="13" t="s">
        <v>183</v>
      </c>
      <c r="B622" s="20">
        <v>84.73</v>
      </c>
      <c r="C622" s="20">
        <v>16.98</v>
      </c>
      <c r="D622" s="20">
        <v>47.56</v>
      </c>
      <c r="E622" s="20">
        <v>61.34</v>
      </c>
      <c r="F622" s="20">
        <v>151.26</v>
      </c>
      <c r="G622" s="20">
        <v>146.51</v>
      </c>
      <c r="H622" s="20"/>
      <c r="I622" s="20"/>
      <c r="J622" s="20"/>
    </row>
    <row r="623" spans="1:10">
      <c r="A623" s="13" t="s">
        <v>184</v>
      </c>
      <c r="B623" s="14">
        <v>10.02</v>
      </c>
      <c r="C623" s="14">
        <v>4.6100000000000003</v>
      </c>
      <c r="D623" s="14">
        <v>20.54</v>
      </c>
      <c r="E623" s="14">
        <v>11.55</v>
      </c>
      <c r="F623" s="14">
        <v>40.409999999999997</v>
      </c>
      <c r="G623" s="14">
        <v>23.65</v>
      </c>
      <c r="H623" s="14"/>
      <c r="I623" s="14"/>
      <c r="J623" s="14"/>
    </row>
    <row r="624" spans="1:10">
      <c r="A624" s="13" t="s">
        <v>185</v>
      </c>
      <c r="B624" s="14">
        <v>11.82</v>
      </c>
      <c r="C624" s="14">
        <v>27.12</v>
      </c>
      <c r="D624" s="14">
        <v>43.19</v>
      </c>
      <c r="E624" s="14">
        <v>18.82</v>
      </c>
      <c r="F624" s="14">
        <v>26.72</v>
      </c>
      <c r="G624" s="14">
        <v>16.149999999999999</v>
      </c>
      <c r="H624" s="14"/>
      <c r="I624" s="14"/>
      <c r="J624" s="14"/>
    </row>
    <row r="625" spans="1:10">
      <c r="A625" s="16" t="s">
        <v>356</v>
      </c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>
      <c r="A626" s="13" t="s">
        <v>183</v>
      </c>
      <c r="B626" s="20">
        <v>21.06</v>
      </c>
      <c r="C626" s="20">
        <v>3.74</v>
      </c>
      <c r="D626" s="20">
        <v>8.66</v>
      </c>
      <c r="E626" s="20">
        <v>20.03</v>
      </c>
      <c r="F626" s="20">
        <v>23.45</v>
      </c>
      <c r="G626" s="20">
        <v>49.4</v>
      </c>
      <c r="H626" s="20"/>
      <c r="I626" s="20"/>
      <c r="J626" s="20"/>
    </row>
    <row r="627" spans="1:10">
      <c r="A627" s="13" t="s">
        <v>184</v>
      </c>
      <c r="B627" s="14">
        <v>4.1399999999999997</v>
      </c>
      <c r="C627" s="14">
        <v>6.44</v>
      </c>
      <c r="D627" s="14">
        <v>3.71</v>
      </c>
      <c r="E627" s="14">
        <v>10.029999999999999</v>
      </c>
      <c r="F627" s="14">
        <v>4.75</v>
      </c>
      <c r="G627" s="14">
        <v>12.05</v>
      </c>
      <c r="H627" s="14"/>
      <c r="I627" s="14"/>
      <c r="J627" s="14"/>
    </row>
    <row r="628" spans="1:10">
      <c r="A628" s="13" t="s">
        <v>185</v>
      </c>
      <c r="B628" s="14">
        <v>19.64</v>
      </c>
      <c r="C628" s="14">
        <v>171.97</v>
      </c>
      <c r="D628" s="14">
        <v>42.85</v>
      </c>
      <c r="E628" s="14">
        <v>50.07</v>
      </c>
      <c r="F628" s="14">
        <v>20.260000000000002</v>
      </c>
      <c r="G628" s="14">
        <v>24.38</v>
      </c>
      <c r="H628" s="14"/>
      <c r="I628" s="14"/>
      <c r="J628" s="14"/>
    </row>
    <row r="629" spans="1:10">
      <c r="A629" s="16" t="s">
        <v>357</v>
      </c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>
      <c r="A630" s="13" t="s">
        <v>183</v>
      </c>
      <c r="B630" s="20">
        <v>95.07</v>
      </c>
      <c r="C630" s="20">
        <v>45.34</v>
      </c>
      <c r="D630" s="20">
        <v>51.01</v>
      </c>
      <c r="E630" s="20">
        <v>64.02</v>
      </c>
      <c r="F630" s="20">
        <v>96.26</v>
      </c>
      <c r="G630" s="20">
        <v>218.64</v>
      </c>
      <c r="H630" s="20"/>
      <c r="I630" s="20"/>
      <c r="J630" s="20"/>
    </row>
    <row r="631" spans="1:10">
      <c r="A631" s="13" t="s">
        <v>184</v>
      </c>
      <c r="B631" s="14">
        <v>7.86</v>
      </c>
      <c r="C631" s="14">
        <v>19.29</v>
      </c>
      <c r="D631" s="14">
        <v>8.66</v>
      </c>
      <c r="E631" s="14">
        <v>6.79</v>
      </c>
      <c r="F631" s="14">
        <v>14.62</v>
      </c>
      <c r="G631" s="14">
        <v>27.31</v>
      </c>
      <c r="H631" s="14"/>
      <c r="I631" s="14"/>
      <c r="J631" s="14"/>
    </row>
    <row r="632" spans="1:10">
      <c r="A632" s="13" t="s">
        <v>185</v>
      </c>
      <c r="B632" s="14">
        <v>8.26</v>
      </c>
      <c r="C632" s="14">
        <v>42.54</v>
      </c>
      <c r="D632" s="14">
        <v>16.97</v>
      </c>
      <c r="E632" s="14">
        <v>10.61</v>
      </c>
      <c r="F632" s="14">
        <v>15.18</v>
      </c>
      <c r="G632" s="14">
        <v>12.49</v>
      </c>
      <c r="H632" s="14"/>
      <c r="I632" s="14"/>
      <c r="J632" s="14"/>
    </row>
    <row r="633" spans="1:10">
      <c r="A633" s="18" t="s">
        <v>358</v>
      </c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>
      <c r="A634" s="13" t="s">
        <v>183</v>
      </c>
      <c r="B634" s="20">
        <v>37.51</v>
      </c>
      <c r="C634" s="20">
        <v>11.77</v>
      </c>
      <c r="D634" s="20">
        <v>25.06</v>
      </c>
      <c r="E634" s="20">
        <v>18.88</v>
      </c>
      <c r="F634" s="20">
        <v>33.57</v>
      </c>
      <c r="G634" s="20">
        <v>98.23</v>
      </c>
      <c r="H634" s="20"/>
      <c r="I634" s="20"/>
      <c r="J634" s="20"/>
    </row>
    <row r="635" spans="1:10">
      <c r="A635" s="13" t="s">
        <v>184</v>
      </c>
      <c r="B635" s="14">
        <v>5.18</v>
      </c>
      <c r="C635" s="14">
        <v>5.47</v>
      </c>
      <c r="D635" s="14">
        <v>6.62</v>
      </c>
      <c r="E635" s="14">
        <v>3.84</v>
      </c>
      <c r="F635" s="14">
        <v>8.35</v>
      </c>
      <c r="G635" s="14">
        <v>20.63</v>
      </c>
      <c r="H635" s="14"/>
      <c r="I635" s="14"/>
      <c r="J635" s="14"/>
    </row>
    <row r="636" spans="1:10">
      <c r="A636" s="13" t="s">
        <v>185</v>
      </c>
      <c r="B636" s="14">
        <v>13.81</v>
      </c>
      <c r="C636" s="14">
        <v>46.52</v>
      </c>
      <c r="D636" s="14">
        <v>26.4</v>
      </c>
      <c r="E636" s="14">
        <v>20.329999999999998</v>
      </c>
      <c r="F636" s="14">
        <v>24.87</v>
      </c>
      <c r="G636" s="14">
        <v>21</v>
      </c>
      <c r="H636" s="14"/>
      <c r="I636" s="14"/>
      <c r="J636" s="14"/>
    </row>
    <row r="637" spans="1:10">
      <c r="A637" s="18" t="s">
        <v>359</v>
      </c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>
      <c r="A638" s="13" t="s">
        <v>183</v>
      </c>
      <c r="B638" s="20">
        <v>57.56</v>
      </c>
      <c r="C638" s="20">
        <v>33.57</v>
      </c>
      <c r="D638" s="20">
        <v>25.95</v>
      </c>
      <c r="E638" s="20">
        <v>45.14</v>
      </c>
      <c r="F638" s="20">
        <v>62.7</v>
      </c>
      <c r="G638" s="20">
        <v>120.4</v>
      </c>
      <c r="H638" s="20"/>
      <c r="I638" s="20"/>
      <c r="J638" s="20"/>
    </row>
    <row r="639" spans="1:10">
      <c r="A639" s="13" t="s">
        <v>184</v>
      </c>
      <c r="B639" s="14">
        <v>5.45</v>
      </c>
      <c r="C639" s="14">
        <v>18.329999999999998</v>
      </c>
      <c r="D639" s="14">
        <v>5.51</v>
      </c>
      <c r="E639" s="14">
        <v>5.77</v>
      </c>
      <c r="F639" s="14">
        <v>11.08</v>
      </c>
      <c r="G639" s="14">
        <v>14.45</v>
      </c>
      <c r="H639" s="14"/>
      <c r="I639" s="14"/>
      <c r="J639" s="14"/>
    </row>
    <row r="640" spans="1:10">
      <c r="A640" s="13" t="s">
        <v>185</v>
      </c>
      <c r="B640" s="14">
        <v>9.48</v>
      </c>
      <c r="C640" s="14">
        <v>54.61</v>
      </c>
      <c r="D640" s="14">
        <v>21.24</v>
      </c>
      <c r="E640" s="14">
        <v>12.78</v>
      </c>
      <c r="F640" s="14">
        <v>17.670000000000002</v>
      </c>
      <c r="G640" s="14">
        <v>12</v>
      </c>
      <c r="H640" s="14"/>
      <c r="I640" s="14"/>
      <c r="J640" s="14"/>
    </row>
    <row r="641" spans="1:10">
      <c r="A641" s="16" t="s">
        <v>360</v>
      </c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>
      <c r="A642" s="13" t="s">
        <v>183</v>
      </c>
      <c r="B642" s="20">
        <v>13.13</v>
      </c>
      <c r="C642" s="20">
        <v>2.67</v>
      </c>
      <c r="D642" s="20">
        <v>23.51</v>
      </c>
      <c r="E642" s="20">
        <v>8.64</v>
      </c>
      <c r="F642" s="20">
        <v>8.27</v>
      </c>
      <c r="G642" s="20">
        <v>22.54</v>
      </c>
      <c r="H642" s="20"/>
      <c r="I642" s="20"/>
      <c r="J642" s="20"/>
    </row>
    <row r="643" spans="1:10">
      <c r="A643" s="13" t="s">
        <v>184</v>
      </c>
      <c r="B643" s="14">
        <v>2.63</v>
      </c>
      <c r="C643" s="14">
        <v>1.03</v>
      </c>
      <c r="D643" s="14">
        <v>12.52</v>
      </c>
      <c r="E643" s="14">
        <v>2.11</v>
      </c>
      <c r="F643" s="14">
        <v>2.72</v>
      </c>
      <c r="G643" s="14">
        <v>5.21</v>
      </c>
      <c r="H643" s="14"/>
      <c r="I643" s="14"/>
      <c r="J643" s="14"/>
    </row>
    <row r="644" spans="1:10">
      <c r="A644" s="13" t="s">
        <v>185</v>
      </c>
      <c r="B644" s="14">
        <v>20.02</v>
      </c>
      <c r="C644" s="14">
        <v>38.67</v>
      </c>
      <c r="D644" s="14">
        <v>53.27</v>
      </c>
      <c r="E644" s="14">
        <v>24.35</v>
      </c>
      <c r="F644" s="14">
        <v>32.909999999999997</v>
      </c>
      <c r="G644" s="14">
        <v>23.1</v>
      </c>
      <c r="H644" s="14"/>
      <c r="I644" s="14"/>
      <c r="J644" s="14"/>
    </row>
    <row r="645" spans="1:10">
      <c r="A645" s="16" t="s">
        <v>361</v>
      </c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>
      <c r="A646" s="13" t="s">
        <v>183</v>
      </c>
      <c r="B646" s="20">
        <v>0.9</v>
      </c>
      <c r="C646" s="20">
        <v>0.65</v>
      </c>
      <c r="D646" s="20">
        <v>0.59</v>
      </c>
      <c r="E646" s="20">
        <v>0.86</v>
      </c>
      <c r="F646" s="20">
        <v>0.76</v>
      </c>
      <c r="G646" s="20">
        <v>1.66</v>
      </c>
      <c r="H646" s="20"/>
      <c r="I646" s="20"/>
      <c r="J646" s="20"/>
    </row>
    <row r="647" spans="1:10">
      <c r="A647" s="13" t="s">
        <v>184</v>
      </c>
      <c r="B647" s="14">
        <v>0.13</v>
      </c>
      <c r="C647" s="14">
        <v>0.2</v>
      </c>
      <c r="D647" s="14">
        <v>0.2</v>
      </c>
      <c r="E647" s="14">
        <v>0.25</v>
      </c>
      <c r="F647" s="14">
        <v>0.2</v>
      </c>
      <c r="G647" s="14">
        <v>0.52</v>
      </c>
      <c r="H647" s="14"/>
      <c r="I647" s="14"/>
      <c r="J647" s="14"/>
    </row>
    <row r="648" spans="1:10">
      <c r="A648" s="13" t="s">
        <v>185</v>
      </c>
      <c r="B648" s="14">
        <v>13.9</v>
      </c>
      <c r="C648" s="14">
        <v>31.18</v>
      </c>
      <c r="D648" s="14">
        <v>33.99</v>
      </c>
      <c r="E648" s="14">
        <v>28.76</v>
      </c>
      <c r="F648" s="14">
        <v>26.28</v>
      </c>
      <c r="G648" s="14">
        <v>31.1</v>
      </c>
      <c r="H648" s="14"/>
      <c r="I648" s="14"/>
      <c r="J648" s="14"/>
    </row>
    <row r="649" spans="1:10">
      <c r="A649" s="16" t="s">
        <v>362</v>
      </c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>
      <c r="A650" s="13" t="s">
        <v>183</v>
      </c>
      <c r="B650" s="20">
        <v>220.95</v>
      </c>
      <c r="C650" s="20">
        <v>17.45</v>
      </c>
      <c r="D650" s="20">
        <v>39.479999999999997</v>
      </c>
      <c r="E650" s="20">
        <v>55.63</v>
      </c>
      <c r="F650" s="20">
        <v>105.48</v>
      </c>
      <c r="G650" s="20">
        <v>886.41</v>
      </c>
      <c r="H650" s="20"/>
      <c r="I650" s="20"/>
      <c r="J650" s="20"/>
    </row>
    <row r="651" spans="1:10">
      <c r="A651" s="13" t="s">
        <v>184</v>
      </c>
      <c r="B651" s="14">
        <v>28.18</v>
      </c>
      <c r="C651" s="14">
        <v>6.06</v>
      </c>
      <c r="D651" s="14">
        <v>12.89</v>
      </c>
      <c r="E651" s="14">
        <v>14.27</v>
      </c>
      <c r="F651" s="14">
        <v>23.66</v>
      </c>
      <c r="G651" s="14">
        <v>132.51</v>
      </c>
      <c r="H651" s="14"/>
      <c r="I651" s="14"/>
      <c r="J651" s="14"/>
    </row>
    <row r="652" spans="1:10">
      <c r="A652" s="13" t="s">
        <v>185</v>
      </c>
      <c r="B652" s="14">
        <v>12.76</v>
      </c>
      <c r="C652" s="14">
        <v>34.71</v>
      </c>
      <c r="D652" s="14">
        <v>32.64</v>
      </c>
      <c r="E652" s="14">
        <v>25.64</v>
      </c>
      <c r="F652" s="14">
        <v>22.44</v>
      </c>
      <c r="G652" s="14">
        <v>14.95</v>
      </c>
      <c r="H652" s="14"/>
      <c r="I652" s="14"/>
      <c r="J652" s="14"/>
    </row>
    <row r="653" spans="1:10">
      <c r="A653" s="16" t="s">
        <v>363</v>
      </c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>
      <c r="A654" s="13" t="s">
        <v>183</v>
      </c>
      <c r="B654" s="20">
        <v>79.94</v>
      </c>
      <c r="C654" s="20">
        <v>33.869999999999997</v>
      </c>
      <c r="D654" s="20">
        <v>52.93</v>
      </c>
      <c r="E654" s="20">
        <v>55.13</v>
      </c>
      <c r="F654" s="20">
        <v>100.56</v>
      </c>
      <c r="G654" s="20">
        <v>157.16</v>
      </c>
      <c r="H654" s="20"/>
      <c r="I654" s="20"/>
      <c r="J654" s="20"/>
    </row>
    <row r="655" spans="1:10">
      <c r="A655" s="13" t="s">
        <v>184</v>
      </c>
      <c r="B655" s="14">
        <v>8.84</v>
      </c>
      <c r="C655" s="14">
        <v>9</v>
      </c>
      <c r="D655" s="14">
        <v>21.12</v>
      </c>
      <c r="E655" s="14">
        <v>9.2100000000000009</v>
      </c>
      <c r="F655" s="14">
        <v>20.149999999999999</v>
      </c>
      <c r="G655" s="14">
        <v>21.91</v>
      </c>
      <c r="H655" s="14"/>
      <c r="I655" s="14"/>
      <c r="J655" s="14"/>
    </row>
    <row r="656" spans="1:10">
      <c r="A656" s="13" t="s">
        <v>185</v>
      </c>
      <c r="B656" s="14">
        <v>11.05</v>
      </c>
      <c r="C656" s="14">
        <v>26.58</v>
      </c>
      <c r="D656" s="14">
        <v>39.909999999999997</v>
      </c>
      <c r="E656" s="14">
        <v>16.7</v>
      </c>
      <c r="F656" s="14">
        <v>20.04</v>
      </c>
      <c r="G656" s="14">
        <v>13.94</v>
      </c>
      <c r="H656" s="14"/>
      <c r="I656" s="14"/>
      <c r="J656" s="14"/>
    </row>
    <row r="657" spans="1:10"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>
      <c r="A658" s="19" t="s">
        <v>367</v>
      </c>
      <c r="B658" s="20"/>
      <c r="C658" s="20"/>
      <c r="D658" s="20"/>
      <c r="E658" s="20"/>
      <c r="F658" s="20"/>
      <c r="G658" s="20"/>
      <c r="H658" s="20"/>
      <c r="I658" s="20"/>
      <c r="J658" s="20"/>
    </row>
    <row r="659" spans="1:10">
      <c r="A659" s="19" t="s">
        <v>368</v>
      </c>
      <c r="B659" s="14"/>
      <c r="C659" s="14"/>
      <c r="D659" s="14"/>
      <c r="E659" s="14"/>
      <c r="F659" s="14"/>
      <c r="G659" s="14"/>
      <c r="H659" s="14"/>
      <c r="I659" s="14"/>
      <c r="J659" s="14"/>
    </row>
    <row r="660" spans="1:10">
      <c r="A660" s="19" t="s">
        <v>369</v>
      </c>
      <c r="B660" s="14"/>
      <c r="C660" s="14"/>
      <c r="D660" s="14"/>
      <c r="E660" s="14"/>
      <c r="F660" s="14"/>
      <c r="G660" s="14"/>
      <c r="H660" s="14"/>
      <c r="I660" s="14"/>
      <c r="J660" s="14"/>
    </row>
    <row r="661" spans="1:10">
      <c r="A661" s="19" t="s">
        <v>369</v>
      </c>
    </row>
    <row r="662" spans="1:10">
      <c r="A662" s="19" t="s">
        <v>369</v>
      </c>
    </row>
    <row r="663" spans="1:10">
      <c r="A663" s="19" t="s">
        <v>370</v>
      </c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4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baseColWidth="10" defaultColWidth="9.1640625" defaultRowHeight="12" x14ac:dyDescent="0"/>
  <cols>
    <col min="1" max="1" width="42.83203125" style="4" customWidth="1"/>
    <col min="2" max="7" width="12.6640625" style="4" customWidth="1"/>
    <col min="8" max="16384" width="9.1640625" style="4"/>
  </cols>
  <sheetData>
    <row r="1" spans="1:10">
      <c r="A1" s="3" t="s">
        <v>371</v>
      </c>
    </row>
    <row r="3" spans="1:10" ht="34.5" customHeight="1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  <c r="G3" s="5" t="s">
        <v>177</v>
      </c>
    </row>
    <row r="4" spans="1:10">
      <c r="A4" s="6" t="s">
        <v>178</v>
      </c>
      <c r="B4" s="7">
        <v>122287</v>
      </c>
      <c r="C4" s="7">
        <v>24435</v>
      </c>
      <c r="D4" s="7">
        <v>24429</v>
      </c>
      <c r="E4" s="7">
        <v>24473</v>
      </c>
      <c r="F4" s="7">
        <v>24520</v>
      </c>
      <c r="G4" s="7">
        <v>24430</v>
      </c>
      <c r="H4" s="7"/>
      <c r="I4" s="7"/>
      <c r="J4" s="7"/>
    </row>
    <row r="5" spans="1:10">
      <c r="A5" s="6" t="s">
        <v>372</v>
      </c>
      <c r="B5" s="12" t="s">
        <v>180</v>
      </c>
      <c r="C5" s="12" t="s">
        <v>180</v>
      </c>
      <c r="D5" s="12">
        <v>18559</v>
      </c>
      <c r="E5" s="12">
        <v>35645</v>
      </c>
      <c r="F5" s="12">
        <v>58272</v>
      </c>
      <c r="G5" s="12">
        <v>93837</v>
      </c>
      <c r="H5" s="7"/>
      <c r="I5" s="7"/>
      <c r="J5" s="7"/>
    </row>
    <row r="6" spans="1:10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6" t="s">
        <v>181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6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11" t="s">
        <v>182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3" t="s">
        <v>183</v>
      </c>
      <c r="B10" s="12">
        <v>63685</v>
      </c>
      <c r="C10" s="12">
        <v>9805</v>
      </c>
      <c r="D10" s="12">
        <v>27117</v>
      </c>
      <c r="E10" s="12">
        <v>46190</v>
      </c>
      <c r="F10" s="12">
        <v>74019</v>
      </c>
      <c r="G10" s="12">
        <v>161292</v>
      </c>
      <c r="H10" s="12"/>
      <c r="I10" s="12"/>
      <c r="J10" s="12"/>
    </row>
    <row r="11" spans="1:10">
      <c r="A11" s="13" t="s">
        <v>184</v>
      </c>
      <c r="B11" s="14">
        <v>911.11</v>
      </c>
      <c r="C11" s="14">
        <v>290.36</v>
      </c>
      <c r="D11" s="14">
        <v>173.96</v>
      </c>
      <c r="E11" s="14">
        <v>269.13</v>
      </c>
      <c r="F11" s="14">
        <v>321.19</v>
      </c>
      <c r="G11" s="14">
        <v>3530.3</v>
      </c>
      <c r="H11" s="14"/>
      <c r="I11" s="14"/>
      <c r="J11" s="14"/>
    </row>
    <row r="12" spans="1:10">
      <c r="A12" s="13" t="s">
        <v>185</v>
      </c>
      <c r="B12" s="14">
        <v>1.43</v>
      </c>
      <c r="C12" s="14">
        <v>2.96</v>
      </c>
      <c r="D12" s="14">
        <v>0.64</v>
      </c>
      <c r="E12" s="14">
        <v>0.57999999999999996</v>
      </c>
      <c r="F12" s="14">
        <v>0.43</v>
      </c>
      <c r="G12" s="14">
        <v>2.19</v>
      </c>
      <c r="H12" s="14"/>
      <c r="I12" s="14"/>
      <c r="J12" s="14"/>
    </row>
    <row r="13" spans="1:10">
      <c r="A13" s="11" t="s">
        <v>186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3" t="s">
        <v>183</v>
      </c>
      <c r="B14" s="12">
        <v>61673</v>
      </c>
      <c r="C14" s="12">
        <v>10074</v>
      </c>
      <c r="D14" s="12">
        <v>27230</v>
      </c>
      <c r="E14" s="12">
        <v>45563</v>
      </c>
      <c r="F14" s="12">
        <v>72169</v>
      </c>
      <c r="G14" s="12">
        <v>153326</v>
      </c>
      <c r="H14" s="12"/>
      <c r="I14" s="12"/>
      <c r="J14" s="12"/>
    </row>
    <row r="15" spans="1:10">
      <c r="A15" s="13" t="s">
        <v>184</v>
      </c>
      <c r="B15" s="14">
        <v>855.79</v>
      </c>
      <c r="C15" s="14">
        <v>260.08999999999997</v>
      </c>
      <c r="D15" s="14">
        <v>184.57</v>
      </c>
      <c r="E15" s="14">
        <v>287.61</v>
      </c>
      <c r="F15" s="14">
        <v>342.17</v>
      </c>
      <c r="G15" s="14">
        <v>3394.9</v>
      </c>
      <c r="H15" s="14"/>
      <c r="I15" s="14"/>
      <c r="J15" s="14"/>
    </row>
    <row r="16" spans="1:10">
      <c r="A16" s="13" t="s">
        <v>185</v>
      </c>
      <c r="B16" s="14">
        <v>1.39</v>
      </c>
      <c r="C16" s="14">
        <v>2.58</v>
      </c>
      <c r="D16" s="14">
        <v>0.68</v>
      </c>
      <c r="E16" s="14">
        <v>0.63</v>
      </c>
      <c r="F16" s="14">
        <v>0.47</v>
      </c>
      <c r="G16" s="14">
        <v>2.21</v>
      </c>
      <c r="H16" s="14"/>
      <c r="I16" s="14"/>
      <c r="J16" s="14"/>
    </row>
    <row r="17" spans="1:10">
      <c r="A17" s="11" t="s">
        <v>187</v>
      </c>
      <c r="B17" s="15">
        <v>49.7</v>
      </c>
      <c r="C17" s="15">
        <v>51.8</v>
      </c>
      <c r="D17" s="15">
        <v>51.7</v>
      </c>
      <c r="E17" s="15">
        <v>48.9</v>
      </c>
      <c r="F17" s="15">
        <v>48</v>
      </c>
      <c r="G17" s="15">
        <v>48.2</v>
      </c>
      <c r="H17" s="15"/>
      <c r="I17" s="15"/>
      <c r="J17" s="15"/>
    </row>
    <row r="18" spans="1:10">
      <c r="A18" s="11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1" t="s">
        <v>188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6" t="s">
        <v>189</v>
      </c>
      <c r="B21" s="15">
        <v>2.5</v>
      </c>
      <c r="C21" s="15">
        <v>1.7</v>
      </c>
      <c r="D21" s="15">
        <v>2.2000000000000002</v>
      </c>
      <c r="E21" s="15">
        <v>2.6</v>
      </c>
      <c r="F21" s="15">
        <v>2.8</v>
      </c>
      <c r="G21" s="15">
        <v>3.2</v>
      </c>
      <c r="H21" s="15"/>
      <c r="I21" s="15"/>
      <c r="J21" s="15"/>
    </row>
    <row r="22" spans="1:10">
      <c r="A22" s="16" t="s">
        <v>190</v>
      </c>
      <c r="B22" s="15">
        <v>0.6</v>
      </c>
      <c r="C22" s="15">
        <v>0.4</v>
      </c>
      <c r="D22" s="15">
        <v>0.5</v>
      </c>
      <c r="E22" s="15">
        <v>0.7</v>
      </c>
      <c r="F22" s="15">
        <v>0.7</v>
      </c>
      <c r="G22" s="15">
        <v>0.8</v>
      </c>
      <c r="H22" s="15"/>
      <c r="I22" s="15"/>
      <c r="J22" s="15"/>
    </row>
    <row r="23" spans="1:10">
      <c r="A23" s="16" t="s">
        <v>191</v>
      </c>
      <c r="B23" s="15">
        <v>0.3</v>
      </c>
      <c r="C23" s="15">
        <v>0.4</v>
      </c>
      <c r="D23" s="15">
        <v>0.5</v>
      </c>
      <c r="E23" s="15">
        <v>0.4</v>
      </c>
      <c r="F23" s="15">
        <v>0.3</v>
      </c>
      <c r="G23" s="15">
        <v>0.2</v>
      </c>
      <c r="H23" s="15"/>
      <c r="I23" s="15"/>
      <c r="J23" s="15"/>
    </row>
    <row r="24" spans="1:10">
      <c r="A24" s="16" t="s">
        <v>192</v>
      </c>
      <c r="B24" s="15">
        <v>1.3</v>
      </c>
      <c r="C24" s="15">
        <v>0.5</v>
      </c>
      <c r="D24" s="15">
        <v>0.9</v>
      </c>
      <c r="E24" s="15">
        <v>1.3</v>
      </c>
      <c r="F24" s="15">
        <v>1.7</v>
      </c>
      <c r="G24" s="15">
        <v>2</v>
      </c>
      <c r="H24" s="15"/>
      <c r="I24" s="15"/>
      <c r="J24" s="15"/>
    </row>
    <row r="25" spans="1:10">
      <c r="A25" s="16" t="s">
        <v>193</v>
      </c>
      <c r="B25" s="15">
        <v>1.9</v>
      </c>
      <c r="C25" s="15">
        <v>1</v>
      </c>
      <c r="D25" s="15">
        <v>1.5</v>
      </c>
      <c r="E25" s="15">
        <v>1.9</v>
      </c>
      <c r="F25" s="15">
        <v>2.2999999999999998</v>
      </c>
      <c r="G25" s="15">
        <v>2.8</v>
      </c>
      <c r="H25" s="15"/>
      <c r="I25" s="15"/>
      <c r="J25" s="15"/>
    </row>
    <row r="26" spans="1:10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6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6" t="s">
        <v>194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6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1" t="s">
        <v>195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196</v>
      </c>
      <c r="B31" s="17">
        <v>47</v>
      </c>
      <c r="C31" s="17">
        <v>37</v>
      </c>
      <c r="D31" s="17">
        <v>43</v>
      </c>
      <c r="E31" s="17">
        <v>48</v>
      </c>
      <c r="F31" s="17">
        <v>52</v>
      </c>
      <c r="G31" s="17">
        <v>54</v>
      </c>
      <c r="H31" s="17"/>
      <c r="I31" s="17"/>
      <c r="J31" s="17"/>
    </row>
    <row r="32" spans="1:10">
      <c r="A32" s="16" t="s">
        <v>197</v>
      </c>
      <c r="B32" s="17">
        <v>53</v>
      </c>
      <c r="C32" s="17">
        <v>63</v>
      </c>
      <c r="D32" s="17">
        <v>57</v>
      </c>
      <c r="E32" s="17">
        <v>52</v>
      </c>
      <c r="F32" s="17">
        <v>48</v>
      </c>
      <c r="G32" s="17">
        <v>46</v>
      </c>
      <c r="H32" s="17"/>
      <c r="I32" s="17"/>
      <c r="J32" s="17"/>
    </row>
    <row r="33" spans="1:10">
      <c r="A33" s="16"/>
      <c r="B33" s="17"/>
      <c r="C33" s="17"/>
      <c r="D33" s="17"/>
      <c r="E33" s="17"/>
      <c r="F33" s="17"/>
      <c r="G33" s="17"/>
      <c r="H33" s="17"/>
      <c r="I33" s="17"/>
      <c r="J33" s="17"/>
    </row>
    <row r="34" spans="1:10">
      <c r="A34" s="11" t="s">
        <v>198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6" t="s">
        <v>199</v>
      </c>
      <c r="B35" s="17">
        <v>65</v>
      </c>
      <c r="C35" s="17">
        <v>39</v>
      </c>
      <c r="D35" s="17">
        <v>53</v>
      </c>
      <c r="E35" s="17">
        <v>65</v>
      </c>
      <c r="F35" s="17">
        <v>79</v>
      </c>
      <c r="G35" s="17">
        <v>88</v>
      </c>
      <c r="H35" s="17"/>
      <c r="I35" s="17"/>
      <c r="J35" s="17"/>
    </row>
    <row r="36" spans="1:10">
      <c r="A36" s="18" t="s">
        <v>200</v>
      </c>
      <c r="B36" s="17">
        <v>40</v>
      </c>
      <c r="C36" s="17">
        <v>12</v>
      </c>
      <c r="D36" s="17">
        <v>23</v>
      </c>
      <c r="E36" s="17">
        <v>40</v>
      </c>
      <c r="F36" s="17">
        <v>57</v>
      </c>
      <c r="G36" s="17">
        <v>70</v>
      </c>
      <c r="H36" s="17"/>
      <c r="I36" s="17"/>
      <c r="J36" s="17"/>
    </row>
    <row r="37" spans="1:10">
      <c r="A37" s="18" t="s">
        <v>201</v>
      </c>
      <c r="B37" s="17">
        <v>25</v>
      </c>
      <c r="C37" s="17">
        <v>28</v>
      </c>
      <c r="D37" s="17">
        <v>30</v>
      </c>
      <c r="E37" s="17">
        <v>26</v>
      </c>
      <c r="F37" s="17">
        <v>22</v>
      </c>
      <c r="G37" s="17">
        <v>18</v>
      </c>
      <c r="H37" s="17"/>
      <c r="I37" s="17"/>
      <c r="J37" s="17"/>
    </row>
    <row r="38" spans="1:10">
      <c r="A38" s="16" t="s">
        <v>202</v>
      </c>
      <c r="B38" s="17">
        <v>35</v>
      </c>
      <c r="C38" s="17">
        <v>61</v>
      </c>
      <c r="D38" s="17">
        <v>47</v>
      </c>
      <c r="E38" s="17">
        <v>35</v>
      </c>
      <c r="F38" s="17">
        <v>21</v>
      </c>
      <c r="G38" s="17">
        <v>12</v>
      </c>
      <c r="H38" s="17"/>
      <c r="I38" s="17"/>
      <c r="J38" s="17"/>
    </row>
    <row r="39" spans="1:10">
      <c r="A39" s="19"/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11" t="s">
        <v>203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16" t="s">
        <v>204</v>
      </c>
      <c r="B41" s="17">
        <v>12</v>
      </c>
      <c r="C41" s="17">
        <v>20</v>
      </c>
      <c r="D41" s="17">
        <v>14</v>
      </c>
      <c r="E41" s="17">
        <v>11</v>
      </c>
      <c r="F41" s="17">
        <v>11</v>
      </c>
      <c r="G41" s="17">
        <v>6</v>
      </c>
      <c r="H41" s="17"/>
      <c r="I41" s="17"/>
      <c r="J41" s="17"/>
    </row>
    <row r="42" spans="1:10">
      <c r="A42" s="16" t="s">
        <v>205</v>
      </c>
      <c r="B42" s="17">
        <v>88</v>
      </c>
      <c r="C42" s="17">
        <v>80</v>
      </c>
      <c r="D42" s="17">
        <v>86</v>
      </c>
      <c r="E42" s="17">
        <v>89</v>
      </c>
      <c r="F42" s="17">
        <v>89</v>
      </c>
      <c r="G42" s="17">
        <v>94</v>
      </c>
      <c r="H42" s="17"/>
      <c r="I42" s="17"/>
      <c r="J42" s="17"/>
    </row>
    <row r="43" spans="1:10">
      <c r="A43" s="19"/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11" t="s">
        <v>206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16" t="s">
        <v>207</v>
      </c>
      <c r="B45" s="17">
        <v>12</v>
      </c>
      <c r="C45" s="17">
        <v>13</v>
      </c>
      <c r="D45" s="17">
        <v>15</v>
      </c>
      <c r="E45" s="17">
        <v>15</v>
      </c>
      <c r="F45" s="17">
        <v>11</v>
      </c>
      <c r="G45" s="17">
        <v>7</v>
      </c>
      <c r="H45" s="17"/>
      <c r="I45" s="17"/>
      <c r="J45" s="17"/>
    </row>
    <row r="46" spans="1:10">
      <c r="A46" s="16" t="s">
        <v>208</v>
      </c>
      <c r="B46" s="17">
        <v>88</v>
      </c>
      <c r="C46" s="17">
        <v>87</v>
      </c>
      <c r="D46" s="17">
        <v>85</v>
      </c>
      <c r="E46" s="17">
        <v>85</v>
      </c>
      <c r="F46" s="17">
        <v>89</v>
      </c>
      <c r="G46" s="17">
        <v>93</v>
      </c>
      <c r="H46" s="17"/>
      <c r="I46" s="17"/>
      <c r="J46" s="17"/>
    </row>
    <row r="47" spans="1:10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1" t="s">
        <v>209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6" t="s">
        <v>210</v>
      </c>
      <c r="B49" s="17">
        <v>5</v>
      </c>
      <c r="C49" s="17">
        <v>9</v>
      </c>
      <c r="D49" s="17">
        <v>7</v>
      </c>
      <c r="E49" s="17">
        <v>4</v>
      </c>
      <c r="F49" s="17">
        <v>2</v>
      </c>
      <c r="G49" s="17">
        <v>1</v>
      </c>
      <c r="H49" s="17"/>
      <c r="I49" s="17"/>
      <c r="J49" s="17"/>
    </row>
    <row r="50" spans="1:10">
      <c r="A50" s="16" t="s">
        <v>211</v>
      </c>
      <c r="B50" s="17">
        <v>34</v>
      </c>
      <c r="C50" s="17">
        <v>45</v>
      </c>
      <c r="D50" s="17">
        <v>43</v>
      </c>
      <c r="E50" s="17">
        <v>38</v>
      </c>
      <c r="F50" s="17">
        <v>28</v>
      </c>
      <c r="G50" s="17">
        <v>14</v>
      </c>
      <c r="H50" s="17"/>
      <c r="I50" s="17"/>
      <c r="J50" s="17"/>
    </row>
    <row r="51" spans="1:10">
      <c r="A51" s="16" t="s">
        <v>212</v>
      </c>
      <c r="B51" s="17">
        <v>62</v>
      </c>
      <c r="C51" s="17">
        <v>45</v>
      </c>
      <c r="D51" s="17">
        <v>49</v>
      </c>
      <c r="E51" s="17">
        <v>58</v>
      </c>
      <c r="F51" s="17">
        <v>70</v>
      </c>
      <c r="G51" s="17">
        <v>85</v>
      </c>
      <c r="H51" s="17"/>
      <c r="I51" s="17"/>
      <c r="J51" s="17"/>
    </row>
    <row r="52" spans="1:10">
      <c r="A52" s="16" t="s">
        <v>213</v>
      </c>
      <c r="B52" s="17" t="s">
        <v>214</v>
      </c>
      <c r="C52" s="17">
        <v>1</v>
      </c>
      <c r="D52" s="17" t="s">
        <v>214</v>
      </c>
      <c r="E52" s="17" t="s">
        <v>214</v>
      </c>
      <c r="F52" s="17" t="s">
        <v>373</v>
      </c>
      <c r="G52" s="17" t="s">
        <v>214</v>
      </c>
      <c r="H52" s="17"/>
      <c r="I52" s="17"/>
      <c r="J52" s="17"/>
    </row>
    <row r="53" spans="1:10">
      <c r="A53" s="16"/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11" t="s">
        <v>215</v>
      </c>
      <c r="B54" s="17">
        <v>88</v>
      </c>
      <c r="C54" s="17">
        <v>65</v>
      </c>
      <c r="D54" s="17">
        <v>86</v>
      </c>
      <c r="E54" s="17">
        <v>94</v>
      </c>
      <c r="F54" s="17">
        <v>96</v>
      </c>
      <c r="G54" s="17">
        <v>97</v>
      </c>
      <c r="H54" s="17"/>
      <c r="I54" s="17"/>
      <c r="J54" s="17"/>
    </row>
    <row r="55" spans="1:10">
      <c r="A55" s="19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9" t="s">
        <v>216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3" t="s">
        <v>183</v>
      </c>
      <c r="B57" s="20">
        <v>49704.88</v>
      </c>
      <c r="C57" s="20">
        <v>22001.39</v>
      </c>
      <c r="D57" s="20">
        <v>32092.1</v>
      </c>
      <c r="E57" s="20">
        <v>42402.61</v>
      </c>
      <c r="F57" s="20">
        <v>57459.54</v>
      </c>
      <c r="G57" s="20">
        <v>94551.37</v>
      </c>
      <c r="H57" s="20"/>
      <c r="I57" s="20"/>
      <c r="J57" s="20"/>
    </row>
    <row r="58" spans="1:10">
      <c r="A58" s="13" t="s">
        <v>184</v>
      </c>
      <c r="B58" s="14">
        <v>436.12</v>
      </c>
      <c r="C58" s="14">
        <v>422.14</v>
      </c>
      <c r="D58" s="14">
        <v>456.89</v>
      </c>
      <c r="E58" s="14">
        <v>419.34</v>
      </c>
      <c r="F58" s="14">
        <v>512.22</v>
      </c>
      <c r="G58" s="14">
        <v>973.14</v>
      </c>
      <c r="H58" s="14"/>
      <c r="I58" s="14"/>
      <c r="J58" s="14"/>
    </row>
    <row r="59" spans="1:10">
      <c r="A59" s="13" t="s">
        <v>185</v>
      </c>
      <c r="B59" s="14">
        <v>0.88</v>
      </c>
      <c r="C59" s="14">
        <v>1.92</v>
      </c>
      <c r="D59" s="14">
        <v>1.42</v>
      </c>
      <c r="E59" s="14">
        <v>0.99</v>
      </c>
      <c r="F59" s="14">
        <v>0.89</v>
      </c>
      <c r="G59" s="14">
        <v>1.03</v>
      </c>
      <c r="H59" s="14"/>
      <c r="I59" s="14"/>
      <c r="J59" s="14"/>
    </row>
    <row r="60" spans="1:10">
      <c r="A60" s="11" t="s">
        <v>217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3" t="s">
        <v>183</v>
      </c>
      <c r="B61" s="20">
        <v>6457.65</v>
      </c>
      <c r="C61" s="20">
        <v>3546.8</v>
      </c>
      <c r="D61" s="20">
        <v>4659.2299999999996</v>
      </c>
      <c r="E61" s="20">
        <v>5620.44</v>
      </c>
      <c r="F61" s="20">
        <v>7466.31</v>
      </c>
      <c r="G61" s="20">
        <v>10990.98</v>
      </c>
      <c r="H61" s="20"/>
      <c r="I61" s="20"/>
      <c r="J61" s="20"/>
    </row>
    <row r="62" spans="1:10">
      <c r="A62" s="13" t="s">
        <v>184</v>
      </c>
      <c r="B62" s="14">
        <v>65.650000000000006</v>
      </c>
      <c r="C62" s="14">
        <v>104.52</v>
      </c>
      <c r="D62" s="14">
        <v>113.13</v>
      </c>
      <c r="E62" s="14">
        <v>110.46</v>
      </c>
      <c r="F62" s="14">
        <v>151.47</v>
      </c>
      <c r="G62" s="14">
        <v>170.94</v>
      </c>
      <c r="H62" s="14"/>
      <c r="I62" s="14"/>
      <c r="J62" s="14"/>
    </row>
    <row r="63" spans="1:10">
      <c r="A63" s="13" t="s">
        <v>185</v>
      </c>
      <c r="B63" s="14">
        <v>1.02</v>
      </c>
      <c r="C63" s="14">
        <v>2.95</v>
      </c>
      <c r="D63" s="14">
        <v>2.4300000000000002</v>
      </c>
      <c r="E63" s="14">
        <v>1.97</v>
      </c>
      <c r="F63" s="14">
        <v>2.0299999999999998</v>
      </c>
      <c r="G63" s="14">
        <v>1.56</v>
      </c>
      <c r="H63" s="14"/>
      <c r="I63" s="14"/>
      <c r="J63" s="14"/>
    </row>
    <row r="64" spans="1:10">
      <c r="A64" s="16" t="s">
        <v>218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3" t="s">
        <v>183</v>
      </c>
      <c r="B65" s="20">
        <v>3837.76</v>
      </c>
      <c r="C65" s="20">
        <v>2447.67</v>
      </c>
      <c r="D65" s="20">
        <v>3051.37</v>
      </c>
      <c r="E65" s="20">
        <v>3495.81</v>
      </c>
      <c r="F65" s="20">
        <v>4363.5200000000004</v>
      </c>
      <c r="G65" s="20">
        <v>5828.02</v>
      </c>
      <c r="H65" s="20"/>
      <c r="I65" s="20"/>
      <c r="J65" s="20"/>
    </row>
    <row r="66" spans="1:10">
      <c r="A66" s="13" t="s">
        <v>184</v>
      </c>
      <c r="B66" s="14">
        <v>41.69</v>
      </c>
      <c r="C66" s="14">
        <v>74.180000000000007</v>
      </c>
      <c r="D66" s="14">
        <v>99.38</v>
      </c>
      <c r="E66" s="14">
        <v>57.07</v>
      </c>
      <c r="F66" s="14">
        <v>100.69</v>
      </c>
      <c r="G66" s="14">
        <v>123.86</v>
      </c>
      <c r="H66" s="14"/>
      <c r="I66" s="14"/>
      <c r="J66" s="14"/>
    </row>
    <row r="67" spans="1:10">
      <c r="A67" s="13" t="s">
        <v>185</v>
      </c>
      <c r="B67" s="14">
        <v>1.0900000000000001</v>
      </c>
      <c r="C67" s="14">
        <v>3.03</v>
      </c>
      <c r="D67" s="14">
        <v>3.26</v>
      </c>
      <c r="E67" s="14">
        <v>1.63</v>
      </c>
      <c r="F67" s="14">
        <v>2.31</v>
      </c>
      <c r="G67" s="14">
        <v>2.13</v>
      </c>
      <c r="H67" s="14"/>
      <c r="I67" s="14"/>
      <c r="J67" s="14"/>
    </row>
    <row r="68" spans="1:10">
      <c r="A68" s="18" t="s">
        <v>219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3" t="s">
        <v>183</v>
      </c>
      <c r="B69" s="20">
        <v>530.67999999999995</v>
      </c>
      <c r="C69" s="20">
        <v>344.13</v>
      </c>
      <c r="D69" s="20">
        <v>427.63</v>
      </c>
      <c r="E69" s="20">
        <v>480.1</v>
      </c>
      <c r="F69" s="20">
        <v>603.19000000000005</v>
      </c>
      <c r="G69" s="20">
        <v>797.99</v>
      </c>
      <c r="H69" s="20"/>
      <c r="I69" s="20"/>
      <c r="J69" s="20"/>
    </row>
    <row r="70" spans="1:10">
      <c r="A70" s="13" t="s">
        <v>184</v>
      </c>
      <c r="B70" s="14">
        <v>8.23</v>
      </c>
      <c r="C70" s="14">
        <v>15.06</v>
      </c>
      <c r="D70" s="14">
        <v>15.8</v>
      </c>
      <c r="E70" s="14">
        <v>10.67</v>
      </c>
      <c r="F70" s="14">
        <v>18.27</v>
      </c>
      <c r="G70" s="14">
        <v>17.71</v>
      </c>
      <c r="H70" s="14"/>
      <c r="I70" s="14"/>
      <c r="J70" s="14"/>
    </row>
    <row r="71" spans="1:10">
      <c r="A71" s="13" t="s">
        <v>185</v>
      </c>
      <c r="B71" s="14">
        <v>1.55</v>
      </c>
      <c r="C71" s="14">
        <v>4.38</v>
      </c>
      <c r="D71" s="14">
        <v>3.7</v>
      </c>
      <c r="E71" s="14">
        <v>2.2200000000000002</v>
      </c>
      <c r="F71" s="14">
        <v>3.03</v>
      </c>
      <c r="G71" s="14">
        <v>2.2200000000000002</v>
      </c>
      <c r="H71" s="14"/>
      <c r="I71" s="14"/>
      <c r="J71" s="14"/>
    </row>
    <row r="72" spans="1:10">
      <c r="A72" s="21" t="s">
        <v>220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3" t="s">
        <v>183</v>
      </c>
      <c r="B73" s="20">
        <v>174.86</v>
      </c>
      <c r="C73" s="20">
        <v>114.82</v>
      </c>
      <c r="D73" s="20">
        <v>141.57</v>
      </c>
      <c r="E73" s="20">
        <v>156.25</v>
      </c>
      <c r="F73" s="20">
        <v>200.5</v>
      </c>
      <c r="G73" s="20">
        <v>261.07</v>
      </c>
      <c r="H73" s="20"/>
      <c r="I73" s="20"/>
      <c r="J73" s="20"/>
    </row>
    <row r="74" spans="1:10">
      <c r="A74" s="13" t="s">
        <v>184</v>
      </c>
      <c r="B74" s="14">
        <v>3.82</v>
      </c>
      <c r="C74" s="14">
        <v>6.75</v>
      </c>
      <c r="D74" s="14">
        <v>6.76</v>
      </c>
      <c r="E74" s="14">
        <v>5.05</v>
      </c>
      <c r="F74" s="14">
        <v>7.51</v>
      </c>
      <c r="G74" s="14">
        <v>8.7799999999999994</v>
      </c>
      <c r="H74" s="14"/>
      <c r="I74" s="14"/>
      <c r="J74" s="14"/>
    </row>
    <row r="75" spans="1:10">
      <c r="A75" s="13" t="s">
        <v>185</v>
      </c>
      <c r="B75" s="14">
        <v>2.1800000000000002</v>
      </c>
      <c r="C75" s="14">
        <v>5.88</v>
      </c>
      <c r="D75" s="14">
        <v>4.78</v>
      </c>
      <c r="E75" s="14">
        <v>3.23</v>
      </c>
      <c r="F75" s="14">
        <v>3.75</v>
      </c>
      <c r="G75" s="14">
        <v>3.36</v>
      </c>
      <c r="H75" s="14"/>
      <c r="I75" s="14"/>
      <c r="J75" s="14"/>
    </row>
    <row r="76" spans="1:10">
      <c r="A76" s="21" t="s">
        <v>221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3" t="s">
        <v>183</v>
      </c>
      <c r="B77" s="20">
        <v>355.81</v>
      </c>
      <c r="C77" s="20">
        <v>229.32</v>
      </c>
      <c r="D77" s="20">
        <v>286.06</v>
      </c>
      <c r="E77" s="20">
        <v>323.85000000000002</v>
      </c>
      <c r="F77" s="20">
        <v>402.69</v>
      </c>
      <c r="G77" s="20">
        <v>536.91999999999996</v>
      </c>
      <c r="H77" s="20"/>
      <c r="I77" s="20"/>
      <c r="J77" s="20"/>
    </row>
    <row r="78" spans="1:10">
      <c r="A78" s="13" t="s">
        <v>184</v>
      </c>
      <c r="B78" s="14">
        <v>5.58</v>
      </c>
      <c r="C78" s="14">
        <v>10.72</v>
      </c>
      <c r="D78" s="14">
        <v>11.35</v>
      </c>
      <c r="E78" s="14">
        <v>8.0399999999999991</v>
      </c>
      <c r="F78" s="14">
        <v>13.03</v>
      </c>
      <c r="G78" s="14">
        <v>13.09</v>
      </c>
      <c r="H78" s="14"/>
      <c r="I78" s="14"/>
      <c r="J78" s="14"/>
    </row>
    <row r="79" spans="1:10">
      <c r="A79" s="13" t="s">
        <v>185</v>
      </c>
      <c r="B79" s="14">
        <v>1.57</v>
      </c>
      <c r="C79" s="14">
        <v>4.67</v>
      </c>
      <c r="D79" s="14">
        <v>3.97</v>
      </c>
      <c r="E79" s="14">
        <v>2.48</v>
      </c>
      <c r="F79" s="14">
        <v>3.24</v>
      </c>
      <c r="G79" s="14">
        <v>2.44</v>
      </c>
      <c r="H79" s="14"/>
      <c r="I79" s="14"/>
      <c r="J79" s="14"/>
    </row>
    <row r="80" spans="1:10">
      <c r="A80" s="18" t="s">
        <v>222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3" t="s">
        <v>183</v>
      </c>
      <c r="B81" s="20">
        <v>832.41</v>
      </c>
      <c r="C81" s="20">
        <v>531.58000000000004</v>
      </c>
      <c r="D81" s="20">
        <v>702.94</v>
      </c>
      <c r="E81" s="20">
        <v>745.19</v>
      </c>
      <c r="F81" s="20">
        <v>929.45</v>
      </c>
      <c r="G81" s="20">
        <v>1252.3499999999999</v>
      </c>
      <c r="H81" s="20"/>
      <c r="I81" s="20"/>
      <c r="J81" s="20"/>
    </row>
    <row r="82" spans="1:10">
      <c r="A82" s="13" t="s">
        <v>184</v>
      </c>
      <c r="B82" s="14">
        <v>13.1</v>
      </c>
      <c r="C82" s="14">
        <v>20.89</v>
      </c>
      <c r="D82" s="14">
        <v>33.22</v>
      </c>
      <c r="E82" s="14">
        <v>20.57</v>
      </c>
      <c r="F82" s="14">
        <v>28.9</v>
      </c>
      <c r="G82" s="14">
        <v>45.29</v>
      </c>
      <c r="H82" s="14"/>
      <c r="I82" s="14"/>
      <c r="J82" s="14"/>
    </row>
    <row r="83" spans="1:10">
      <c r="A83" s="13" t="s">
        <v>185</v>
      </c>
      <c r="B83" s="14">
        <v>1.57</v>
      </c>
      <c r="C83" s="14">
        <v>3.93</v>
      </c>
      <c r="D83" s="14">
        <v>4.7300000000000004</v>
      </c>
      <c r="E83" s="14">
        <v>2.76</v>
      </c>
      <c r="F83" s="14">
        <v>3.11</v>
      </c>
      <c r="G83" s="14">
        <v>3.62</v>
      </c>
      <c r="H83" s="14"/>
      <c r="I83" s="14"/>
      <c r="J83" s="14"/>
    </row>
    <row r="84" spans="1:10">
      <c r="A84" s="21" t="s">
        <v>223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3" t="s">
        <v>183</v>
      </c>
      <c r="B85" s="20">
        <v>222.6</v>
      </c>
      <c r="C85" s="20">
        <v>138.87</v>
      </c>
      <c r="D85" s="20">
        <v>186.64</v>
      </c>
      <c r="E85" s="20">
        <v>198</v>
      </c>
      <c r="F85" s="20">
        <v>255.76</v>
      </c>
      <c r="G85" s="20">
        <v>333.57</v>
      </c>
      <c r="H85" s="20"/>
      <c r="I85" s="20"/>
      <c r="J85" s="20"/>
    </row>
    <row r="86" spans="1:10">
      <c r="A86" s="13" t="s">
        <v>184</v>
      </c>
      <c r="B86" s="14">
        <v>5.77</v>
      </c>
      <c r="C86" s="14">
        <v>8.09</v>
      </c>
      <c r="D86" s="14">
        <v>12.37</v>
      </c>
      <c r="E86" s="14">
        <v>8.67</v>
      </c>
      <c r="F86" s="14">
        <v>17.29</v>
      </c>
      <c r="G86" s="14">
        <v>15.77</v>
      </c>
      <c r="H86" s="14"/>
      <c r="I86" s="14"/>
      <c r="J86" s="14"/>
    </row>
    <row r="87" spans="1:10">
      <c r="A87" s="13" t="s">
        <v>185</v>
      </c>
      <c r="B87" s="14">
        <v>2.59</v>
      </c>
      <c r="C87" s="14">
        <v>5.82</v>
      </c>
      <c r="D87" s="14">
        <v>6.63</v>
      </c>
      <c r="E87" s="14">
        <v>4.38</v>
      </c>
      <c r="F87" s="14">
        <v>6.76</v>
      </c>
      <c r="G87" s="14">
        <v>4.7300000000000004</v>
      </c>
      <c r="H87" s="14"/>
      <c r="I87" s="14"/>
      <c r="J87" s="14"/>
    </row>
    <row r="88" spans="1:10">
      <c r="A88" s="21" t="s">
        <v>224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3" t="s">
        <v>183</v>
      </c>
      <c r="B89" s="20">
        <v>161.94999999999999</v>
      </c>
      <c r="C89" s="20">
        <v>106.54</v>
      </c>
      <c r="D89" s="20">
        <v>158.69</v>
      </c>
      <c r="E89" s="20">
        <v>144.11000000000001</v>
      </c>
      <c r="F89" s="20">
        <v>179.19</v>
      </c>
      <c r="G89" s="20">
        <v>221.11</v>
      </c>
      <c r="H89" s="20"/>
      <c r="I89" s="20"/>
      <c r="J89" s="20"/>
    </row>
    <row r="90" spans="1:10">
      <c r="A90" s="13" t="s">
        <v>184</v>
      </c>
      <c r="B90" s="14">
        <v>3.39</v>
      </c>
      <c r="C90" s="14">
        <v>7.01</v>
      </c>
      <c r="D90" s="14">
        <v>10.220000000000001</v>
      </c>
      <c r="E90" s="14">
        <v>5.42</v>
      </c>
      <c r="F90" s="14">
        <v>8.0500000000000007</v>
      </c>
      <c r="G90" s="14">
        <v>11.56</v>
      </c>
      <c r="H90" s="14"/>
      <c r="I90" s="14"/>
      <c r="J90" s="14"/>
    </row>
    <row r="91" spans="1:10">
      <c r="A91" s="13" t="s">
        <v>185</v>
      </c>
      <c r="B91" s="14">
        <v>2.09</v>
      </c>
      <c r="C91" s="14">
        <v>6.58</v>
      </c>
      <c r="D91" s="14">
        <v>6.44</v>
      </c>
      <c r="E91" s="14">
        <v>3.76</v>
      </c>
      <c r="F91" s="14">
        <v>4.49</v>
      </c>
      <c r="G91" s="14">
        <v>5.23</v>
      </c>
      <c r="H91" s="14"/>
      <c r="I91" s="14"/>
      <c r="J91" s="14"/>
    </row>
    <row r="92" spans="1:10">
      <c r="A92" s="21" t="s">
        <v>225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3" t="s">
        <v>183</v>
      </c>
      <c r="B93" s="20">
        <v>122.54</v>
      </c>
      <c r="C93" s="20">
        <v>73.66</v>
      </c>
      <c r="D93" s="20">
        <v>79</v>
      </c>
      <c r="E93" s="20">
        <v>115.54</v>
      </c>
      <c r="F93" s="20">
        <v>148.41</v>
      </c>
      <c r="G93" s="20">
        <v>196.02</v>
      </c>
      <c r="H93" s="20"/>
      <c r="I93" s="20"/>
      <c r="J93" s="20"/>
    </row>
    <row r="94" spans="1:10">
      <c r="A94" s="13" t="s">
        <v>184</v>
      </c>
      <c r="B94" s="14">
        <v>3.28</v>
      </c>
      <c r="C94" s="14">
        <v>3.72</v>
      </c>
      <c r="D94" s="14">
        <v>3.97</v>
      </c>
      <c r="E94" s="14">
        <v>5.59</v>
      </c>
      <c r="F94" s="14">
        <v>9.84</v>
      </c>
      <c r="G94" s="14">
        <v>10.97</v>
      </c>
      <c r="H94" s="14"/>
      <c r="I94" s="14"/>
      <c r="J94" s="14"/>
    </row>
    <row r="95" spans="1:10">
      <c r="A95" s="13" t="s">
        <v>185</v>
      </c>
      <c r="B95" s="14">
        <v>2.67</v>
      </c>
      <c r="C95" s="14">
        <v>5.04</v>
      </c>
      <c r="D95" s="14">
        <v>5.03</v>
      </c>
      <c r="E95" s="14">
        <v>4.84</v>
      </c>
      <c r="F95" s="14">
        <v>6.63</v>
      </c>
      <c r="G95" s="14">
        <v>5.6</v>
      </c>
      <c r="H95" s="14"/>
      <c r="I95" s="14"/>
      <c r="J95" s="14"/>
    </row>
    <row r="96" spans="1:10">
      <c r="A96" s="21" t="s">
        <v>226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3" t="s">
        <v>183</v>
      </c>
      <c r="B97" s="20">
        <v>154.49</v>
      </c>
      <c r="C97" s="20">
        <v>101.2</v>
      </c>
      <c r="D97" s="20">
        <v>129.47</v>
      </c>
      <c r="E97" s="20">
        <v>134.22</v>
      </c>
      <c r="F97" s="20">
        <v>164.94</v>
      </c>
      <c r="G97" s="20">
        <v>242.52</v>
      </c>
      <c r="H97" s="20"/>
      <c r="I97" s="20"/>
      <c r="J97" s="20"/>
    </row>
    <row r="98" spans="1:10">
      <c r="A98" s="13" t="s">
        <v>184</v>
      </c>
      <c r="B98" s="14">
        <v>3.3</v>
      </c>
      <c r="C98" s="14">
        <v>4.99</v>
      </c>
      <c r="D98" s="14">
        <v>7.05</v>
      </c>
      <c r="E98" s="14">
        <v>6.44</v>
      </c>
      <c r="F98" s="14">
        <v>6.58</v>
      </c>
      <c r="G98" s="14">
        <v>13.83</v>
      </c>
      <c r="H98" s="14"/>
      <c r="I98" s="14"/>
      <c r="J98" s="14"/>
    </row>
    <row r="99" spans="1:10">
      <c r="A99" s="13" t="s">
        <v>185</v>
      </c>
      <c r="B99" s="14">
        <v>2.13</v>
      </c>
      <c r="C99" s="14">
        <v>4.9400000000000004</v>
      </c>
      <c r="D99" s="14">
        <v>5.44</v>
      </c>
      <c r="E99" s="14">
        <v>4.8</v>
      </c>
      <c r="F99" s="14">
        <v>3.99</v>
      </c>
      <c r="G99" s="14">
        <v>5.7</v>
      </c>
      <c r="H99" s="14"/>
      <c r="I99" s="14"/>
      <c r="J99" s="14"/>
    </row>
    <row r="100" spans="1:10">
      <c r="A100" s="21" t="s">
        <v>227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3" t="s">
        <v>183</v>
      </c>
      <c r="B101" s="20">
        <v>120.76</v>
      </c>
      <c r="C101" s="20">
        <v>71.819999999999993</v>
      </c>
      <c r="D101" s="20">
        <v>102.95</v>
      </c>
      <c r="E101" s="20">
        <v>106.09</v>
      </c>
      <c r="F101" s="20">
        <v>127.65</v>
      </c>
      <c r="G101" s="20">
        <v>195.22</v>
      </c>
      <c r="H101" s="20"/>
      <c r="I101" s="20"/>
      <c r="J101" s="20"/>
    </row>
    <row r="102" spans="1:10">
      <c r="A102" s="13" t="s">
        <v>184</v>
      </c>
      <c r="B102" s="14">
        <v>3.91</v>
      </c>
      <c r="C102" s="14">
        <v>5.91</v>
      </c>
      <c r="D102" s="14">
        <v>11.98</v>
      </c>
      <c r="E102" s="14">
        <v>6.65</v>
      </c>
      <c r="F102" s="14">
        <v>7.27</v>
      </c>
      <c r="G102" s="14">
        <v>13.51</v>
      </c>
      <c r="H102" s="14"/>
      <c r="I102" s="14"/>
      <c r="J102" s="14"/>
    </row>
    <row r="103" spans="1:10">
      <c r="A103" s="13" t="s">
        <v>185</v>
      </c>
      <c r="B103" s="14">
        <v>3.24</v>
      </c>
      <c r="C103" s="14">
        <v>8.24</v>
      </c>
      <c r="D103" s="14">
        <v>11.64</v>
      </c>
      <c r="E103" s="14">
        <v>6.27</v>
      </c>
      <c r="F103" s="14">
        <v>5.7</v>
      </c>
      <c r="G103" s="14">
        <v>6.92</v>
      </c>
      <c r="H103" s="14"/>
      <c r="I103" s="14"/>
      <c r="J103" s="14"/>
    </row>
    <row r="104" spans="1:10">
      <c r="A104" s="21" t="s">
        <v>228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3" t="s">
        <v>183</v>
      </c>
      <c r="B105" s="20">
        <v>50.07</v>
      </c>
      <c r="C105" s="20">
        <v>39.5</v>
      </c>
      <c r="D105" s="20">
        <v>46.18</v>
      </c>
      <c r="E105" s="20">
        <v>47.23</v>
      </c>
      <c r="F105" s="20">
        <v>53.51</v>
      </c>
      <c r="G105" s="20">
        <v>63.91</v>
      </c>
      <c r="H105" s="20"/>
      <c r="I105" s="20"/>
      <c r="J105" s="20"/>
    </row>
    <row r="106" spans="1:10">
      <c r="A106" s="13" t="s">
        <v>184</v>
      </c>
      <c r="B106" s="14">
        <v>1.04</v>
      </c>
      <c r="C106" s="14">
        <v>2.09</v>
      </c>
      <c r="D106" s="14">
        <v>2.5</v>
      </c>
      <c r="E106" s="14">
        <v>1.72</v>
      </c>
      <c r="F106" s="14">
        <v>2.29</v>
      </c>
      <c r="G106" s="14">
        <v>2.44</v>
      </c>
      <c r="H106" s="14"/>
      <c r="I106" s="14"/>
      <c r="J106" s="14"/>
    </row>
    <row r="107" spans="1:10">
      <c r="A107" s="13" t="s">
        <v>185</v>
      </c>
      <c r="B107" s="14">
        <v>2.08</v>
      </c>
      <c r="C107" s="14">
        <v>5.3</v>
      </c>
      <c r="D107" s="14">
        <v>5.42</v>
      </c>
      <c r="E107" s="14">
        <v>3.65</v>
      </c>
      <c r="F107" s="14">
        <v>4.28</v>
      </c>
      <c r="G107" s="14">
        <v>3.82</v>
      </c>
      <c r="H107" s="14"/>
      <c r="I107" s="14"/>
      <c r="J107" s="14"/>
    </row>
    <row r="108" spans="1:10">
      <c r="A108" s="18" t="s">
        <v>229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3" t="s">
        <v>183</v>
      </c>
      <c r="B109" s="20">
        <v>406.84</v>
      </c>
      <c r="C109" s="20">
        <v>252.87</v>
      </c>
      <c r="D109" s="20">
        <v>316.89999999999998</v>
      </c>
      <c r="E109" s="20">
        <v>380</v>
      </c>
      <c r="F109" s="20">
        <v>457.93</v>
      </c>
      <c r="G109" s="20">
        <v>626.21</v>
      </c>
      <c r="H109" s="20"/>
      <c r="I109" s="20"/>
      <c r="J109" s="20"/>
    </row>
    <row r="110" spans="1:10">
      <c r="A110" s="13" t="s">
        <v>184</v>
      </c>
      <c r="B110" s="14">
        <v>6.03</v>
      </c>
      <c r="C110" s="14">
        <v>9.84</v>
      </c>
      <c r="D110" s="14">
        <v>13.31</v>
      </c>
      <c r="E110" s="14">
        <v>10.29</v>
      </c>
      <c r="F110" s="14">
        <v>11.44</v>
      </c>
      <c r="G110" s="14">
        <v>17.54</v>
      </c>
      <c r="H110" s="14"/>
      <c r="I110" s="14"/>
      <c r="J110" s="14"/>
    </row>
    <row r="111" spans="1:10">
      <c r="A111" s="13" t="s">
        <v>185</v>
      </c>
      <c r="B111" s="14">
        <v>1.48</v>
      </c>
      <c r="C111" s="14">
        <v>3.89</v>
      </c>
      <c r="D111" s="14">
        <v>4.2</v>
      </c>
      <c r="E111" s="14">
        <v>2.71</v>
      </c>
      <c r="F111" s="14">
        <v>2.5</v>
      </c>
      <c r="G111" s="14">
        <v>2.8</v>
      </c>
      <c r="H111" s="14"/>
      <c r="I111" s="14"/>
      <c r="J111" s="14"/>
    </row>
    <row r="112" spans="1:10">
      <c r="A112" s="21" t="s">
        <v>230</v>
      </c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3" t="s">
        <v>183</v>
      </c>
      <c r="B113" s="20">
        <v>149.72999999999999</v>
      </c>
      <c r="C113" s="20">
        <v>102.76</v>
      </c>
      <c r="D113" s="20">
        <v>123.87</v>
      </c>
      <c r="E113" s="20">
        <v>140.44999999999999</v>
      </c>
      <c r="F113" s="20">
        <v>170.52</v>
      </c>
      <c r="G113" s="20">
        <v>210.98</v>
      </c>
      <c r="H113" s="20"/>
      <c r="I113" s="20"/>
      <c r="J113" s="20"/>
    </row>
    <row r="114" spans="1:10">
      <c r="A114" s="13" t="s">
        <v>184</v>
      </c>
      <c r="B114" s="14">
        <v>2.4700000000000002</v>
      </c>
      <c r="C114" s="14">
        <v>4.1900000000000004</v>
      </c>
      <c r="D114" s="14">
        <v>4.6100000000000003</v>
      </c>
      <c r="E114" s="14">
        <v>5.74</v>
      </c>
      <c r="F114" s="14">
        <v>6.47</v>
      </c>
      <c r="G114" s="14">
        <v>7.86</v>
      </c>
      <c r="H114" s="14"/>
      <c r="I114" s="14"/>
      <c r="J114" s="14"/>
    </row>
    <row r="115" spans="1:10">
      <c r="A115" s="13" t="s">
        <v>185</v>
      </c>
      <c r="B115" s="14">
        <v>1.65</v>
      </c>
      <c r="C115" s="14">
        <v>4.07</v>
      </c>
      <c r="D115" s="14">
        <v>3.72</v>
      </c>
      <c r="E115" s="14">
        <v>4.09</v>
      </c>
      <c r="F115" s="14">
        <v>3.79</v>
      </c>
      <c r="G115" s="14">
        <v>3.73</v>
      </c>
      <c r="H115" s="14"/>
      <c r="I115" s="14"/>
      <c r="J115" s="14"/>
    </row>
    <row r="116" spans="1:10">
      <c r="A116" s="21" t="s">
        <v>231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3" t="s">
        <v>183</v>
      </c>
      <c r="B117" s="20">
        <v>257.10000000000002</v>
      </c>
      <c r="C117" s="20">
        <v>150.11000000000001</v>
      </c>
      <c r="D117" s="20">
        <v>193.03</v>
      </c>
      <c r="E117" s="20">
        <v>239.54</v>
      </c>
      <c r="F117" s="20">
        <v>287.41000000000003</v>
      </c>
      <c r="G117" s="20">
        <v>415.23</v>
      </c>
      <c r="H117" s="20"/>
      <c r="I117" s="20"/>
      <c r="J117" s="20"/>
    </row>
    <row r="118" spans="1:10">
      <c r="A118" s="13" t="s">
        <v>184</v>
      </c>
      <c r="B118" s="14">
        <v>4.51</v>
      </c>
      <c r="C118" s="14">
        <v>6.63</v>
      </c>
      <c r="D118" s="14">
        <v>10.02</v>
      </c>
      <c r="E118" s="14">
        <v>7.69</v>
      </c>
      <c r="F118" s="14">
        <v>7.84</v>
      </c>
      <c r="G118" s="14">
        <v>13.3</v>
      </c>
      <c r="H118" s="14"/>
      <c r="I118" s="14"/>
      <c r="J118" s="14"/>
    </row>
    <row r="119" spans="1:10">
      <c r="A119" s="13" t="s">
        <v>185</v>
      </c>
      <c r="B119" s="14">
        <v>1.76</v>
      </c>
      <c r="C119" s="14">
        <v>4.42</v>
      </c>
      <c r="D119" s="14">
        <v>5.19</v>
      </c>
      <c r="E119" s="14">
        <v>3.21</v>
      </c>
      <c r="F119" s="14">
        <v>2.73</v>
      </c>
      <c r="G119" s="14">
        <v>3.2</v>
      </c>
      <c r="H119" s="14"/>
      <c r="I119" s="14"/>
      <c r="J119" s="14"/>
    </row>
    <row r="120" spans="1:10">
      <c r="A120" s="18" t="s">
        <v>232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3" t="s">
        <v>183</v>
      </c>
      <c r="B121" s="20">
        <v>714.89</v>
      </c>
      <c r="C121" s="20">
        <v>448.38</v>
      </c>
      <c r="D121" s="20">
        <v>565.55999999999995</v>
      </c>
      <c r="E121" s="20">
        <v>633.17999999999995</v>
      </c>
      <c r="F121" s="20">
        <v>790.52</v>
      </c>
      <c r="G121" s="20">
        <v>1136.33</v>
      </c>
      <c r="H121" s="20"/>
      <c r="I121" s="20"/>
      <c r="J121" s="20"/>
    </row>
    <row r="122" spans="1:10">
      <c r="A122" s="13" t="s">
        <v>184</v>
      </c>
      <c r="B122" s="14">
        <v>10.7</v>
      </c>
      <c r="C122" s="14">
        <v>18.13</v>
      </c>
      <c r="D122" s="14">
        <v>21.92</v>
      </c>
      <c r="E122" s="14">
        <v>15.14</v>
      </c>
      <c r="F122" s="14">
        <v>21.74</v>
      </c>
      <c r="G122" s="14">
        <v>31.72</v>
      </c>
      <c r="H122" s="14"/>
      <c r="I122" s="14"/>
      <c r="J122" s="14"/>
    </row>
    <row r="123" spans="1:10">
      <c r="A123" s="13" t="s">
        <v>185</v>
      </c>
      <c r="B123" s="14">
        <v>1.5</v>
      </c>
      <c r="C123" s="14">
        <v>4.04</v>
      </c>
      <c r="D123" s="14">
        <v>3.88</v>
      </c>
      <c r="E123" s="14">
        <v>2.39</v>
      </c>
      <c r="F123" s="14">
        <v>2.75</v>
      </c>
      <c r="G123" s="14">
        <v>2.79</v>
      </c>
      <c r="H123" s="14"/>
      <c r="I123" s="14"/>
      <c r="J123" s="14"/>
    </row>
    <row r="124" spans="1:10">
      <c r="A124" s="21" t="s">
        <v>233</v>
      </c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3" t="s">
        <v>183</v>
      </c>
      <c r="B125" s="20">
        <v>247.28</v>
      </c>
      <c r="C125" s="20">
        <v>148.76</v>
      </c>
      <c r="D125" s="20">
        <v>196.22</v>
      </c>
      <c r="E125" s="20">
        <v>212.36</v>
      </c>
      <c r="F125" s="20">
        <v>266.58</v>
      </c>
      <c r="G125" s="20">
        <v>412.32</v>
      </c>
      <c r="H125" s="20"/>
      <c r="I125" s="20"/>
      <c r="J125" s="20"/>
    </row>
    <row r="126" spans="1:10">
      <c r="A126" s="13" t="s">
        <v>184</v>
      </c>
      <c r="B126" s="14">
        <v>4.55</v>
      </c>
      <c r="C126" s="14">
        <v>8.43</v>
      </c>
      <c r="D126" s="14">
        <v>11.76</v>
      </c>
      <c r="E126" s="14">
        <v>8.5299999999999994</v>
      </c>
      <c r="F126" s="14">
        <v>9.56</v>
      </c>
      <c r="G126" s="14">
        <v>11.88</v>
      </c>
      <c r="H126" s="14"/>
      <c r="I126" s="14"/>
      <c r="J126" s="14"/>
    </row>
    <row r="127" spans="1:10">
      <c r="A127" s="13" t="s">
        <v>185</v>
      </c>
      <c r="B127" s="14">
        <v>1.84</v>
      </c>
      <c r="C127" s="14">
        <v>5.67</v>
      </c>
      <c r="D127" s="14">
        <v>5.99</v>
      </c>
      <c r="E127" s="14">
        <v>4.01</v>
      </c>
      <c r="F127" s="14">
        <v>3.59</v>
      </c>
      <c r="G127" s="14">
        <v>2.88</v>
      </c>
      <c r="H127" s="14"/>
      <c r="I127" s="14"/>
      <c r="J127" s="14"/>
    </row>
    <row r="128" spans="1:10">
      <c r="A128" s="21" t="s">
        <v>234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3" t="s">
        <v>183</v>
      </c>
      <c r="B129" s="20">
        <v>224.21</v>
      </c>
      <c r="C129" s="20">
        <v>133.38999999999999</v>
      </c>
      <c r="D129" s="20">
        <v>179</v>
      </c>
      <c r="E129" s="20">
        <v>193.3</v>
      </c>
      <c r="F129" s="20">
        <v>244.53</v>
      </c>
      <c r="G129" s="20">
        <v>370.67</v>
      </c>
      <c r="H129" s="20"/>
      <c r="I129" s="20"/>
      <c r="J129" s="20"/>
    </row>
    <row r="130" spans="1:10">
      <c r="A130" s="13" t="s">
        <v>184</v>
      </c>
      <c r="B130" s="14">
        <v>3.71</v>
      </c>
      <c r="C130" s="14">
        <v>6.96</v>
      </c>
      <c r="D130" s="14">
        <v>6.4</v>
      </c>
      <c r="E130" s="14">
        <v>5.52</v>
      </c>
      <c r="F130" s="14">
        <v>7.94</v>
      </c>
      <c r="G130" s="14">
        <v>11.8</v>
      </c>
      <c r="H130" s="14"/>
      <c r="I130" s="14"/>
      <c r="J130" s="14"/>
    </row>
    <row r="131" spans="1:10">
      <c r="A131" s="13" t="s">
        <v>185</v>
      </c>
      <c r="B131" s="14">
        <v>1.65</v>
      </c>
      <c r="C131" s="14">
        <v>5.22</v>
      </c>
      <c r="D131" s="14">
        <v>3.58</v>
      </c>
      <c r="E131" s="14">
        <v>2.85</v>
      </c>
      <c r="F131" s="14">
        <v>3.25</v>
      </c>
      <c r="G131" s="14">
        <v>3.18</v>
      </c>
      <c r="H131" s="14"/>
      <c r="I131" s="14"/>
      <c r="J131" s="14"/>
    </row>
    <row r="132" spans="1:10">
      <c r="A132" s="21" t="s">
        <v>235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3" t="s">
        <v>183</v>
      </c>
      <c r="B133" s="20">
        <v>115.73</v>
      </c>
      <c r="C133" s="20">
        <v>75.81</v>
      </c>
      <c r="D133" s="20">
        <v>89.44</v>
      </c>
      <c r="E133" s="20">
        <v>111.72</v>
      </c>
      <c r="F133" s="20">
        <v>130.77000000000001</v>
      </c>
      <c r="G133" s="20">
        <v>170.86</v>
      </c>
      <c r="H133" s="20"/>
      <c r="I133" s="20"/>
      <c r="J133" s="20"/>
    </row>
    <row r="134" spans="1:10">
      <c r="A134" s="13" t="s">
        <v>184</v>
      </c>
      <c r="B134" s="14">
        <v>2.62</v>
      </c>
      <c r="C134" s="14">
        <v>4.0199999999999996</v>
      </c>
      <c r="D134" s="14">
        <v>4.3499999999999996</v>
      </c>
      <c r="E134" s="14">
        <v>5.18</v>
      </c>
      <c r="F134" s="14">
        <v>5.13</v>
      </c>
      <c r="G134" s="14">
        <v>7.19</v>
      </c>
      <c r="H134" s="14"/>
      <c r="I134" s="14"/>
      <c r="J134" s="14"/>
    </row>
    <row r="135" spans="1:10">
      <c r="A135" s="13" t="s">
        <v>185</v>
      </c>
      <c r="B135" s="14">
        <v>2.27</v>
      </c>
      <c r="C135" s="14">
        <v>5.31</v>
      </c>
      <c r="D135" s="14">
        <v>4.87</v>
      </c>
      <c r="E135" s="14">
        <v>4.6399999999999997</v>
      </c>
      <c r="F135" s="14">
        <v>3.92</v>
      </c>
      <c r="G135" s="14">
        <v>4.21</v>
      </c>
      <c r="H135" s="14"/>
      <c r="I135" s="14"/>
      <c r="J135" s="14"/>
    </row>
    <row r="136" spans="1:10">
      <c r="A136" s="21" t="s">
        <v>236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3" t="s">
        <v>183</v>
      </c>
      <c r="B137" s="20">
        <v>127.66</v>
      </c>
      <c r="C137" s="20">
        <v>90.42</v>
      </c>
      <c r="D137" s="20">
        <v>100.91</v>
      </c>
      <c r="E137" s="20">
        <v>115.8</v>
      </c>
      <c r="F137" s="20">
        <v>148.63</v>
      </c>
      <c r="G137" s="20">
        <v>182.48</v>
      </c>
      <c r="H137" s="20"/>
      <c r="I137" s="20"/>
      <c r="J137" s="20"/>
    </row>
    <row r="138" spans="1:10">
      <c r="A138" s="13" t="s">
        <v>184</v>
      </c>
      <c r="B138" s="14">
        <v>2.79</v>
      </c>
      <c r="C138" s="14">
        <v>4.72</v>
      </c>
      <c r="D138" s="14">
        <v>5.08</v>
      </c>
      <c r="E138" s="14">
        <v>4.5599999999999996</v>
      </c>
      <c r="F138" s="14">
        <v>6.54</v>
      </c>
      <c r="G138" s="14">
        <v>7.14</v>
      </c>
      <c r="H138" s="14"/>
      <c r="I138" s="14"/>
      <c r="J138" s="14"/>
    </row>
    <row r="139" spans="1:10">
      <c r="A139" s="13" t="s">
        <v>185</v>
      </c>
      <c r="B139" s="14">
        <v>2.19</v>
      </c>
      <c r="C139" s="14">
        <v>5.22</v>
      </c>
      <c r="D139" s="14">
        <v>5.03</v>
      </c>
      <c r="E139" s="14">
        <v>3.94</v>
      </c>
      <c r="F139" s="14">
        <v>4.4000000000000004</v>
      </c>
      <c r="G139" s="14">
        <v>3.91</v>
      </c>
      <c r="H139" s="14"/>
      <c r="I139" s="14"/>
      <c r="J139" s="14"/>
    </row>
    <row r="140" spans="1:10">
      <c r="A140" s="18" t="s">
        <v>237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3" t="s">
        <v>183</v>
      </c>
      <c r="B141" s="20">
        <v>1352.95</v>
      </c>
      <c r="C141" s="20">
        <v>870.7</v>
      </c>
      <c r="D141" s="20">
        <v>1038.33</v>
      </c>
      <c r="E141" s="20">
        <v>1257.3399999999999</v>
      </c>
      <c r="F141" s="20">
        <v>1582.43</v>
      </c>
      <c r="G141" s="20">
        <v>2015.14</v>
      </c>
      <c r="H141" s="20"/>
      <c r="I141" s="20"/>
      <c r="J141" s="20"/>
    </row>
    <row r="142" spans="1:10">
      <c r="A142" s="13" t="s">
        <v>184</v>
      </c>
      <c r="B142" s="14">
        <v>14.73</v>
      </c>
      <c r="C142" s="14">
        <v>26.2</v>
      </c>
      <c r="D142" s="14">
        <v>35.81</v>
      </c>
      <c r="E142" s="14">
        <v>24.42</v>
      </c>
      <c r="F142" s="14">
        <v>43.77</v>
      </c>
      <c r="G142" s="14">
        <v>35.69</v>
      </c>
      <c r="H142" s="14"/>
      <c r="I142" s="14"/>
      <c r="J142" s="14"/>
    </row>
    <row r="143" spans="1:10">
      <c r="A143" s="13" t="s">
        <v>185</v>
      </c>
      <c r="B143" s="14">
        <v>1.0900000000000001</v>
      </c>
      <c r="C143" s="14">
        <v>3.01</v>
      </c>
      <c r="D143" s="14">
        <v>3.45</v>
      </c>
      <c r="E143" s="14">
        <v>1.94</v>
      </c>
      <c r="F143" s="14">
        <v>2.77</v>
      </c>
      <c r="G143" s="14">
        <v>1.77</v>
      </c>
      <c r="H143" s="14"/>
      <c r="I143" s="14"/>
      <c r="J143" s="14"/>
    </row>
    <row r="144" spans="1:10">
      <c r="A144" s="21" t="s">
        <v>238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3" t="s">
        <v>183</v>
      </c>
      <c r="B145" s="20">
        <v>144.38999999999999</v>
      </c>
      <c r="C145" s="20">
        <v>91.01</v>
      </c>
      <c r="D145" s="20">
        <v>110.07</v>
      </c>
      <c r="E145" s="20">
        <v>130</v>
      </c>
      <c r="F145" s="20">
        <v>174.51</v>
      </c>
      <c r="G145" s="20">
        <v>216.24</v>
      </c>
      <c r="H145" s="20"/>
      <c r="I145" s="20"/>
      <c r="J145" s="20"/>
    </row>
    <row r="146" spans="1:10">
      <c r="A146" s="13" t="s">
        <v>184</v>
      </c>
      <c r="B146" s="14">
        <v>3.59</v>
      </c>
      <c r="C146" s="14">
        <v>4.7</v>
      </c>
      <c r="D146" s="14">
        <v>5.09</v>
      </c>
      <c r="E146" s="14">
        <v>6.17</v>
      </c>
      <c r="F146" s="14">
        <v>8.18</v>
      </c>
      <c r="G146" s="14">
        <v>7.75</v>
      </c>
      <c r="H146" s="14"/>
      <c r="I146" s="14"/>
      <c r="J146" s="14"/>
    </row>
    <row r="147" spans="1:10">
      <c r="A147" s="13" t="s">
        <v>185</v>
      </c>
      <c r="B147" s="14">
        <v>2.48</v>
      </c>
      <c r="C147" s="14">
        <v>5.16</v>
      </c>
      <c r="D147" s="14">
        <v>4.63</v>
      </c>
      <c r="E147" s="14">
        <v>4.74</v>
      </c>
      <c r="F147" s="14">
        <v>4.6900000000000004</v>
      </c>
      <c r="G147" s="14">
        <v>3.58</v>
      </c>
      <c r="H147" s="14"/>
      <c r="I147" s="14"/>
      <c r="J147" s="14"/>
    </row>
    <row r="148" spans="1:10">
      <c r="A148" s="21" t="s">
        <v>239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3" t="s">
        <v>183</v>
      </c>
      <c r="B149" s="20">
        <v>109.61</v>
      </c>
      <c r="C149" s="20">
        <v>79.89</v>
      </c>
      <c r="D149" s="20">
        <v>88.54</v>
      </c>
      <c r="E149" s="20">
        <v>111.63</v>
      </c>
      <c r="F149" s="20">
        <v>124.68</v>
      </c>
      <c r="G149" s="20">
        <v>143.27000000000001</v>
      </c>
      <c r="H149" s="20"/>
      <c r="I149" s="20"/>
      <c r="J149" s="20"/>
    </row>
    <row r="150" spans="1:10">
      <c r="A150" s="13" t="s">
        <v>184</v>
      </c>
      <c r="B150" s="14">
        <v>1.85</v>
      </c>
      <c r="C150" s="14">
        <v>4.49</v>
      </c>
      <c r="D150" s="14">
        <v>4.75</v>
      </c>
      <c r="E150" s="14">
        <v>4.43</v>
      </c>
      <c r="F150" s="14">
        <v>4.42</v>
      </c>
      <c r="G150" s="14">
        <v>4.93</v>
      </c>
      <c r="H150" s="14"/>
      <c r="I150" s="14"/>
      <c r="J150" s="14"/>
    </row>
    <row r="151" spans="1:10">
      <c r="A151" s="13" t="s">
        <v>185</v>
      </c>
      <c r="B151" s="14">
        <v>1.69</v>
      </c>
      <c r="C151" s="14">
        <v>5.62</v>
      </c>
      <c r="D151" s="14">
        <v>5.37</v>
      </c>
      <c r="E151" s="14">
        <v>3.97</v>
      </c>
      <c r="F151" s="14">
        <v>3.54</v>
      </c>
      <c r="G151" s="14">
        <v>3.44</v>
      </c>
      <c r="H151" s="14"/>
      <c r="I151" s="14"/>
      <c r="J151" s="14"/>
    </row>
    <row r="152" spans="1:10">
      <c r="A152" s="21" t="s">
        <v>240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3" t="s">
        <v>183</v>
      </c>
      <c r="B153" s="20">
        <v>690.48</v>
      </c>
      <c r="C153" s="20">
        <v>452</v>
      </c>
      <c r="D153" s="20">
        <v>528</v>
      </c>
      <c r="E153" s="20">
        <v>632.11</v>
      </c>
      <c r="F153" s="20">
        <v>808.02</v>
      </c>
      <c r="G153" s="20">
        <v>1031.79</v>
      </c>
      <c r="H153" s="20"/>
      <c r="I153" s="20"/>
      <c r="J153" s="20"/>
    </row>
    <row r="154" spans="1:10">
      <c r="A154" s="13" t="s">
        <v>184</v>
      </c>
      <c r="B154" s="14">
        <v>8.16</v>
      </c>
      <c r="C154" s="14">
        <v>18.03</v>
      </c>
      <c r="D154" s="14">
        <v>20.58</v>
      </c>
      <c r="E154" s="14">
        <v>14</v>
      </c>
      <c r="F154" s="14">
        <v>26.92</v>
      </c>
      <c r="G154" s="14">
        <v>24.01</v>
      </c>
      <c r="H154" s="14"/>
      <c r="I154" s="14"/>
      <c r="J154" s="14"/>
    </row>
    <row r="155" spans="1:10">
      <c r="A155" s="13" t="s">
        <v>185</v>
      </c>
      <c r="B155" s="14">
        <v>1.18</v>
      </c>
      <c r="C155" s="14">
        <v>3.99</v>
      </c>
      <c r="D155" s="14">
        <v>3.9</v>
      </c>
      <c r="E155" s="14">
        <v>2.21</v>
      </c>
      <c r="F155" s="14">
        <v>3.33</v>
      </c>
      <c r="G155" s="14">
        <v>2.33</v>
      </c>
      <c r="H155" s="14"/>
      <c r="I155" s="14"/>
      <c r="J155" s="14"/>
    </row>
    <row r="156" spans="1:10">
      <c r="A156" s="21" t="s">
        <v>241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3" t="s">
        <v>183</v>
      </c>
      <c r="B157" s="20">
        <v>360.97</v>
      </c>
      <c r="C157" s="20">
        <v>235.67</v>
      </c>
      <c r="D157" s="20">
        <v>285.39</v>
      </c>
      <c r="E157" s="20">
        <v>347.59</v>
      </c>
      <c r="F157" s="20">
        <v>421.8</v>
      </c>
      <c r="G157" s="20">
        <v>514.17999999999995</v>
      </c>
      <c r="H157" s="20"/>
      <c r="I157" s="20"/>
      <c r="J157" s="20"/>
    </row>
    <row r="158" spans="1:10">
      <c r="A158" s="13" t="s">
        <v>184</v>
      </c>
      <c r="B158" s="14">
        <v>7.14</v>
      </c>
      <c r="C158" s="14">
        <v>8.33</v>
      </c>
      <c r="D158" s="14">
        <v>11.76</v>
      </c>
      <c r="E158" s="14">
        <v>12.28</v>
      </c>
      <c r="F158" s="14">
        <v>16.39</v>
      </c>
      <c r="G158" s="14">
        <v>14.01</v>
      </c>
      <c r="H158" s="14"/>
      <c r="I158" s="14"/>
      <c r="J158" s="14"/>
    </row>
    <row r="159" spans="1:10">
      <c r="A159" s="13" t="s">
        <v>185</v>
      </c>
      <c r="B159" s="14">
        <v>1.98</v>
      </c>
      <c r="C159" s="14">
        <v>3.53</v>
      </c>
      <c r="D159" s="14">
        <v>4.12</v>
      </c>
      <c r="E159" s="14">
        <v>3.53</v>
      </c>
      <c r="F159" s="14">
        <v>3.89</v>
      </c>
      <c r="G159" s="14">
        <v>2.73</v>
      </c>
      <c r="H159" s="14"/>
      <c r="I159" s="14"/>
      <c r="J159" s="14"/>
    </row>
    <row r="160" spans="1:10">
      <c r="A160" s="13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>
      <c r="A161" s="21" t="s">
        <v>242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3" t="s">
        <v>183</v>
      </c>
      <c r="B162" s="20">
        <v>47.5</v>
      </c>
      <c r="C162" s="20">
        <v>12.12</v>
      </c>
      <c r="D162" s="20">
        <v>26.32</v>
      </c>
      <c r="E162" s="20">
        <v>36.01</v>
      </c>
      <c r="F162" s="20">
        <v>53.41</v>
      </c>
      <c r="G162" s="20">
        <v>109.65</v>
      </c>
      <c r="H162" s="20"/>
      <c r="I162" s="20"/>
      <c r="J162" s="20"/>
    </row>
    <row r="163" spans="1:10">
      <c r="A163" s="13" t="s">
        <v>184</v>
      </c>
      <c r="B163" s="14">
        <v>2.04</v>
      </c>
      <c r="C163" s="14">
        <v>1.81</v>
      </c>
      <c r="D163" s="14">
        <v>4.05</v>
      </c>
      <c r="E163" s="14">
        <v>3.88</v>
      </c>
      <c r="F163" s="14">
        <v>3.91</v>
      </c>
      <c r="G163" s="14">
        <v>6.15</v>
      </c>
      <c r="H163" s="14"/>
      <c r="I163" s="14"/>
      <c r="J163" s="14"/>
    </row>
    <row r="164" spans="1:10">
      <c r="A164" s="13" t="s">
        <v>185</v>
      </c>
      <c r="B164" s="14">
        <v>4.29</v>
      </c>
      <c r="C164" s="14">
        <v>14.95</v>
      </c>
      <c r="D164" s="14">
        <v>15.4</v>
      </c>
      <c r="E164" s="14">
        <v>10.76</v>
      </c>
      <c r="F164" s="14">
        <v>7.32</v>
      </c>
      <c r="G164" s="14">
        <v>5.61</v>
      </c>
      <c r="H164" s="14"/>
      <c r="I164" s="14"/>
      <c r="J164" s="14"/>
    </row>
    <row r="165" spans="1:10">
      <c r="A165" s="16" t="s">
        <v>243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3" t="s">
        <v>183</v>
      </c>
      <c r="B166" s="20">
        <v>2619.89</v>
      </c>
      <c r="C166" s="20">
        <v>1099.1400000000001</v>
      </c>
      <c r="D166" s="20">
        <v>1607.87</v>
      </c>
      <c r="E166" s="20">
        <v>2124.63</v>
      </c>
      <c r="F166" s="20">
        <v>3102.79</v>
      </c>
      <c r="G166" s="20">
        <v>5162.96</v>
      </c>
      <c r="H166" s="20"/>
      <c r="I166" s="20"/>
      <c r="J166" s="20"/>
    </row>
    <row r="167" spans="1:10">
      <c r="A167" s="13" t="s">
        <v>184</v>
      </c>
      <c r="B167" s="14">
        <v>38.22</v>
      </c>
      <c r="C167" s="14">
        <v>52.19</v>
      </c>
      <c r="D167" s="14">
        <v>51.27</v>
      </c>
      <c r="E167" s="14">
        <v>72.510000000000005</v>
      </c>
      <c r="F167" s="14">
        <v>91.89</v>
      </c>
      <c r="G167" s="14">
        <v>112.95</v>
      </c>
      <c r="H167" s="14"/>
      <c r="I167" s="14"/>
      <c r="J167" s="14"/>
    </row>
    <row r="168" spans="1:10">
      <c r="A168" s="13" t="s">
        <v>185</v>
      </c>
      <c r="B168" s="14">
        <v>1.46</v>
      </c>
      <c r="C168" s="14">
        <v>4.75</v>
      </c>
      <c r="D168" s="14">
        <v>3.19</v>
      </c>
      <c r="E168" s="14">
        <v>3.41</v>
      </c>
      <c r="F168" s="14">
        <v>2.96</v>
      </c>
      <c r="G168" s="14">
        <v>2.19</v>
      </c>
      <c r="H168" s="14"/>
      <c r="I168" s="14"/>
      <c r="J168" s="14"/>
    </row>
    <row r="169" spans="1:10">
      <c r="A169" s="11" t="s">
        <v>244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3" t="s">
        <v>183</v>
      </c>
      <c r="B170" s="20">
        <v>456.43</v>
      </c>
      <c r="C170" s="20">
        <v>170.43</v>
      </c>
      <c r="D170" s="20">
        <v>265.02</v>
      </c>
      <c r="E170" s="20">
        <v>323.97000000000003</v>
      </c>
      <c r="F170" s="20">
        <v>527.87</v>
      </c>
      <c r="G170" s="20">
        <v>994.42</v>
      </c>
      <c r="H170" s="20"/>
      <c r="I170" s="20"/>
      <c r="J170" s="20"/>
    </row>
    <row r="171" spans="1:10">
      <c r="A171" s="13" t="s">
        <v>184</v>
      </c>
      <c r="B171" s="14">
        <v>20.79</v>
      </c>
      <c r="C171" s="14">
        <v>16.260000000000002</v>
      </c>
      <c r="D171" s="14">
        <v>21.06</v>
      </c>
      <c r="E171" s="14">
        <v>29.13</v>
      </c>
      <c r="F171" s="14">
        <v>39.369999999999997</v>
      </c>
      <c r="G171" s="14">
        <v>74.23</v>
      </c>
      <c r="H171" s="14"/>
      <c r="I171" s="14"/>
      <c r="J171" s="14"/>
    </row>
    <row r="172" spans="1:10">
      <c r="A172" s="13" t="s">
        <v>185</v>
      </c>
      <c r="B172" s="14">
        <v>4.5599999999999996</v>
      </c>
      <c r="C172" s="14">
        <v>9.5399999999999991</v>
      </c>
      <c r="D172" s="14">
        <v>7.95</v>
      </c>
      <c r="E172" s="14">
        <v>8.99</v>
      </c>
      <c r="F172" s="14">
        <v>7.46</v>
      </c>
      <c r="G172" s="14">
        <v>7.46</v>
      </c>
      <c r="H172" s="14"/>
      <c r="I172" s="14"/>
      <c r="J172" s="14"/>
    </row>
    <row r="173" spans="1:10">
      <c r="A173" s="11" t="s">
        <v>245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3" t="s">
        <v>183</v>
      </c>
      <c r="B174" s="20">
        <v>16803.03</v>
      </c>
      <c r="C174" s="20">
        <v>8770.94</v>
      </c>
      <c r="D174" s="20">
        <v>12135.8</v>
      </c>
      <c r="E174" s="20">
        <v>14944</v>
      </c>
      <c r="F174" s="20">
        <v>18840.240000000002</v>
      </c>
      <c r="G174" s="20">
        <v>29320.52</v>
      </c>
      <c r="H174" s="20"/>
      <c r="I174" s="20"/>
      <c r="J174" s="20"/>
    </row>
    <row r="175" spans="1:10">
      <c r="A175" s="13" t="s">
        <v>184</v>
      </c>
      <c r="B175" s="14">
        <v>179.5</v>
      </c>
      <c r="C175" s="14">
        <v>164.57</v>
      </c>
      <c r="D175" s="14">
        <v>207.4</v>
      </c>
      <c r="E175" s="14">
        <v>236.94</v>
      </c>
      <c r="F175" s="14">
        <v>194.03</v>
      </c>
      <c r="G175" s="14">
        <v>423.67</v>
      </c>
      <c r="H175" s="14"/>
      <c r="I175" s="14"/>
      <c r="J175" s="14"/>
    </row>
    <row r="176" spans="1:10">
      <c r="A176" s="13" t="s">
        <v>185</v>
      </c>
      <c r="B176" s="14">
        <v>1.07</v>
      </c>
      <c r="C176" s="14">
        <v>1.88</v>
      </c>
      <c r="D176" s="14">
        <v>1.71</v>
      </c>
      <c r="E176" s="14">
        <v>1.59</v>
      </c>
      <c r="F176" s="14">
        <v>1.03</v>
      </c>
      <c r="G176" s="14">
        <v>1.44</v>
      </c>
      <c r="H176" s="14"/>
      <c r="I176" s="14"/>
      <c r="J176" s="14"/>
    </row>
    <row r="177" spans="1:10">
      <c r="A177" s="16" t="s">
        <v>246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3" t="s">
        <v>183</v>
      </c>
      <c r="B178" s="20">
        <v>9825.36</v>
      </c>
      <c r="C178" s="20">
        <v>5158.9799999999996</v>
      </c>
      <c r="D178" s="20">
        <v>6969.2</v>
      </c>
      <c r="E178" s="20">
        <v>8610.64</v>
      </c>
      <c r="F178" s="20">
        <v>10814.98</v>
      </c>
      <c r="G178" s="20">
        <v>17572.12</v>
      </c>
      <c r="H178" s="20"/>
      <c r="I178" s="20"/>
      <c r="J178" s="20"/>
    </row>
    <row r="179" spans="1:10">
      <c r="A179" s="13" t="s">
        <v>184</v>
      </c>
      <c r="B179" s="14">
        <v>141.68</v>
      </c>
      <c r="C179" s="14">
        <v>140.18</v>
      </c>
      <c r="D179" s="14">
        <v>140.97</v>
      </c>
      <c r="E179" s="14">
        <v>223.18</v>
      </c>
      <c r="F179" s="14">
        <v>173.97</v>
      </c>
      <c r="G179" s="14">
        <v>337.6</v>
      </c>
      <c r="H179" s="14"/>
      <c r="I179" s="14"/>
      <c r="J179" s="14"/>
    </row>
    <row r="180" spans="1:10">
      <c r="A180" s="13" t="s">
        <v>185</v>
      </c>
      <c r="B180" s="14">
        <v>1.44</v>
      </c>
      <c r="C180" s="14">
        <v>2.72</v>
      </c>
      <c r="D180" s="14">
        <v>2.02</v>
      </c>
      <c r="E180" s="14">
        <v>2.59</v>
      </c>
      <c r="F180" s="14">
        <v>1.61</v>
      </c>
      <c r="G180" s="14">
        <v>1.92</v>
      </c>
      <c r="H180" s="14"/>
      <c r="I180" s="14"/>
      <c r="J180" s="14"/>
    </row>
    <row r="181" spans="1:10">
      <c r="A181" s="18" t="s">
        <v>247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3" t="s">
        <v>183</v>
      </c>
      <c r="B182" s="20">
        <v>6147.89</v>
      </c>
      <c r="C182" s="20">
        <v>1638.07</v>
      </c>
      <c r="D182" s="20">
        <v>2956.66</v>
      </c>
      <c r="E182" s="20">
        <v>4818.8500000000004</v>
      </c>
      <c r="F182" s="20">
        <v>7635.43</v>
      </c>
      <c r="G182" s="20">
        <v>13687.87</v>
      </c>
      <c r="H182" s="20"/>
      <c r="I182" s="20"/>
      <c r="J182" s="20"/>
    </row>
    <row r="183" spans="1:10">
      <c r="A183" s="13" t="s">
        <v>184</v>
      </c>
      <c r="B183" s="14">
        <v>106.92</v>
      </c>
      <c r="C183" s="14">
        <v>83.19</v>
      </c>
      <c r="D183" s="14">
        <v>87.14</v>
      </c>
      <c r="E183" s="14">
        <v>173.92</v>
      </c>
      <c r="F183" s="14">
        <v>170.11</v>
      </c>
      <c r="G183" s="14">
        <v>264.2</v>
      </c>
      <c r="H183" s="14"/>
      <c r="I183" s="14"/>
      <c r="J183" s="14"/>
    </row>
    <row r="184" spans="1:10">
      <c r="A184" s="13" t="s">
        <v>185</v>
      </c>
      <c r="B184" s="14">
        <v>1.74</v>
      </c>
      <c r="C184" s="14">
        <v>5.08</v>
      </c>
      <c r="D184" s="14">
        <v>2.95</v>
      </c>
      <c r="E184" s="14">
        <v>3.61</v>
      </c>
      <c r="F184" s="14">
        <v>2.23</v>
      </c>
      <c r="G184" s="14">
        <v>1.93</v>
      </c>
      <c r="H184" s="14"/>
      <c r="I184" s="14"/>
      <c r="J184" s="14"/>
    </row>
    <row r="185" spans="1:10">
      <c r="A185" s="21" t="s">
        <v>248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3" t="s">
        <v>183</v>
      </c>
      <c r="B186" s="20">
        <v>3183.73</v>
      </c>
      <c r="C186" s="20">
        <v>602.87</v>
      </c>
      <c r="D186" s="20">
        <v>1154.04</v>
      </c>
      <c r="E186" s="20">
        <v>2437.5300000000002</v>
      </c>
      <c r="F186" s="20">
        <v>4249.7700000000004</v>
      </c>
      <c r="G186" s="20">
        <v>7472.15</v>
      </c>
      <c r="H186" s="20"/>
      <c r="I186" s="20"/>
      <c r="J186" s="20"/>
    </row>
    <row r="187" spans="1:10">
      <c r="A187" s="13" t="s">
        <v>184</v>
      </c>
      <c r="B187" s="14">
        <v>70.239999999999995</v>
      </c>
      <c r="C187" s="14">
        <v>58.03</v>
      </c>
      <c r="D187" s="14">
        <v>52.6</v>
      </c>
      <c r="E187" s="14">
        <v>124.21</v>
      </c>
      <c r="F187" s="14">
        <v>115.87</v>
      </c>
      <c r="G187" s="14">
        <v>163.72999999999999</v>
      </c>
      <c r="H187" s="14"/>
      <c r="I187" s="14"/>
      <c r="J187" s="14"/>
    </row>
    <row r="188" spans="1:10">
      <c r="A188" s="13" t="s">
        <v>185</v>
      </c>
      <c r="B188" s="14">
        <v>2.21</v>
      </c>
      <c r="C188" s="14">
        <v>9.6300000000000008</v>
      </c>
      <c r="D188" s="14">
        <v>4.5599999999999996</v>
      </c>
      <c r="E188" s="14">
        <v>5.0999999999999996</v>
      </c>
      <c r="F188" s="14">
        <v>2.73</v>
      </c>
      <c r="G188" s="14">
        <v>2.19</v>
      </c>
      <c r="H188" s="14"/>
      <c r="I188" s="14"/>
      <c r="J188" s="14"/>
    </row>
    <row r="189" spans="1:10">
      <c r="A189" s="21" t="s">
        <v>249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3" t="s">
        <v>183</v>
      </c>
      <c r="B190" s="20">
        <v>1844.51</v>
      </c>
      <c r="C190" s="20">
        <v>625.29999999999995</v>
      </c>
      <c r="D190" s="20">
        <v>1044.43</v>
      </c>
      <c r="E190" s="20">
        <v>1461.94</v>
      </c>
      <c r="F190" s="20">
        <v>2112.16</v>
      </c>
      <c r="G190" s="20">
        <v>3978.58</v>
      </c>
      <c r="H190" s="20"/>
      <c r="I190" s="20"/>
      <c r="J190" s="20"/>
    </row>
    <row r="191" spans="1:10">
      <c r="A191" s="13" t="s">
        <v>184</v>
      </c>
      <c r="B191" s="14">
        <v>35.26</v>
      </c>
      <c r="C191" s="14">
        <v>28.39</v>
      </c>
      <c r="D191" s="14">
        <v>37.04</v>
      </c>
      <c r="E191" s="14">
        <v>44.79</v>
      </c>
      <c r="F191" s="14">
        <v>60.08</v>
      </c>
      <c r="G191" s="14">
        <v>92.63</v>
      </c>
      <c r="H191" s="14"/>
      <c r="I191" s="14"/>
      <c r="J191" s="14"/>
    </row>
    <row r="192" spans="1:10">
      <c r="A192" s="13" t="s">
        <v>185</v>
      </c>
      <c r="B192" s="14">
        <v>1.91</v>
      </c>
      <c r="C192" s="14">
        <v>4.54</v>
      </c>
      <c r="D192" s="14">
        <v>3.55</v>
      </c>
      <c r="E192" s="14">
        <v>3.06</v>
      </c>
      <c r="F192" s="14">
        <v>2.84</v>
      </c>
      <c r="G192" s="14">
        <v>2.33</v>
      </c>
      <c r="H192" s="14"/>
      <c r="I192" s="14"/>
      <c r="J192" s="14"/>
    </row>
    <row r="193" spans="1:10">
      <c r="A193" s="13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>
      <c r="A194" s="21" t="s">
        <v>250</v>
      </c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3" t="s">
        <v>183</v>
      </c>
      <c r="B195" s="20">
        <v>1119.6400000000001</v>
      </c>
      <c r="C195" s="20">
        <v>409.89</v>
      </c>
      <c r="D195" s="20">
        <v>758.19</v>
      </c>
      <c r="E195" s="20">
        <v>919.37</v>
      </c>
      <c r="F195" s="20">
        <v>1273.5</v>
      </c>
      <c r="G195" s="20">
        <v>2237.14</v>
      </c>
      <c r="H195" s="20"/>
      <c r="I195" s="20"/>
      <c r="J195" s="20"/>
    </row>
    <row r="196" spans="1:10">
      <c r="A196" s="13" t="s">
        <v>184</v>
      </c>
      <c r="B196" s="14">
        <v>36.42</v>
      </c>
      <c r="C196" s="14">
        <v>28.36</v>
      </c>
      <c r="D196" s="14">
        <v>34.89</v>
      </c>
      <c r="E196" s="14">
        <v>52.89</v>
      </c>
      <c r="F196" s="14">
        <v>66.760000000000005</v>
      </c>
      <c r="G196" s="14">
        <v>115.74</v>
      </c>
      <c r="H196" s="14"/>
      <c r="I196" s="14"/>
      <c r="J196" s="14"/>
    </row>
    <row r="197" spans="1:10">
      <c r="A197" s="13" t="s">
        <v>185</v>
      </c>
      <c r="B197" s="14">
        <v>3.25</v>
      </c>
      <c r="C197" s="14">
        <v>6.92</v>
      </c>
      <c r="D197" s="14">
        <v>4.5999999999999996</v>
      </c>
      <c r="E197" s="14">
        <v>5.75</v>
      </c>
      <c r="F197" s="14">
        <v>5.24</v>
      </c>
      <c r="G197" s="14">
        <v>5.17</v>
      </c>
      <c r="H197" s="14"/>
      <c r="I197" s="14"/>
      <c r="J197" s="14"/>
    </row>
    <row r="198" spans="1:10">
      <c r="A198" s="18" t="s">
        <v>251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3" t="s">
        <v>183</v>
      </c>
      <c r="B199" s="20">
        <v>3029.49</v>
      </c>
      <c r="C199" s="20">
        <v>3324.31</v>
      </c>
      <c r="D199" s="20">
        <v>3757.53</v>
      </c>
      <c r="E199" s="20">
        <v>3435.77</v>
      </c>
      <c r="F199" s="20">
        <v>2585.0500000000002</v>
      </c>
      <c r="G199" s="20">
        <v>2045.69</v>
      </c>
      <c r="H199" s="20"/>
      <c r="I199" s="20"/>
      <c r="J199" s="20"/>
    </row>
    <row r="200" spans="1:10">
      <c r="A200" s="13" t="s">
        <v>184</v>
      </c>
      <c r="B200" s="14">
        <v>51.31</v>
      </c>
      <c r="C200" s="14">
        <v>102.27</v>
      </c>
      <c r="D200" s="14">
        <v>116.37</v>
      </c>
      <c r="E200" s="14">
        <v>97.6</v>
      </c>
      <c r="F200" s="14">
        <v>115.94</v>
      </c>
      <c r="G200" s="14">
        <v>109.62</v>
      </c>
      <c r="H200" s="14"/>
      <c r="I200" s="14"/>
      <c r="J200" s="14"/>
    </row>
    <row r="201" spans="1:10">
      <c r="A201" s="13" t="s">
        <v>185</v>
      </c>
      <c r="B201" s="14">
        <v>1.69</v>
      </c>
      <c r="C201" s="14">
        <v>3.08</v>
      </c>
      <c r="D201" s="14">
        <v>3.1</v>
      </c>
      <c r="E201" s="14">
        <v>2.84</v>
      </c>
      <c r="F201" s="14">
        <v>4.4800000000000004</v>
      </c>
      <c r="G201" s="14">
        <v>5.36</v>
      </c>
      <c r="H201" s="14"/>
      <c r="I201" s="14"/>
      <c r="J201" s="14"/>
    </row>
    <row r="202" spans="1:10">
      <c r="A202" s="18" t="s">
        <v>252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3" t="s">
        <v>183</v>
      </c>
      <c r="B203" s="20">
        <v>647.99</v>
      </c>
      <c r="C203" s="20">
        <v>196.6</v>
      </c>
      <c r="D203" s="20">
        <v>255.01</v>
      </c>
      <c r="E203" s="20">
        <v>356.03</v>
      </c>
      <c r="F203" s="20">
        <v>594.49</v>
      </c>
      <c r="G203" s="20">
        <v>1838.56</v>
      </c>
      <c r="H203" s="20"/>
      <c r="I203" s="20"/>
      <c r="J203" s="20"/>
    </row>
    <row r="204" spans="1:10">
      <c r="A204" s="13" t="s">
        <v>184</v>
      </c>
      <c r="B204" s="14">
        <v>26.82</v>
      </c>
      <c r="C204" s="14">
        <v>28.86</v>
      </c>
      <c r="D204" s="14">
        <v>31.3</v>
      </c>
      <c r="E204" s="14">
        <v>33.35</v>
      </c>
      <c r="F204" s="14">
        <v>40.32</v>
      </c>
      <c r="G204" s="14">
        <v>104.67</v>
      </c>
      <c r="H204" s="14"/>
      <c r="I204" s="14"/>
      <c r="J204" s="14"/>
    </row>
    <row r="205" spans="1:10">
      <c r="A205" s="13" t="s">
        <v>185</v>
      </c>
      <c r="B205" s="14">
        <v>4.1399999999999997</v>
      </c>
      <c r="C205" s="14">
        <v>14.68</v>
      </c>
      <c r="D205" s="14">
        <v>12.27</v>
      </c>
      <c r="E205" s="14">
        <v>9.3699999999999992</v>
      </c>
      <c r="F205" s="14">
        <v>6.78</v>
      </c>
      <c r="G205" s="14">
        <v>5.69</v>
      </c>
      <c r="H205" s="14"/>
      <c r="I205" s="14"/>
      <c r="J205" s="14"/>
    </row>
    <row r="206" spans="1:10">
      <c r="A206" s="16" t="s">
        <v>253</v>
      </c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3" t="s">
        <v>183</v>
      </c>
      <c r="B207" s="20">
        <v>3726.76</v>
      </c>
      <c r="C207" s="20">
        <v>2284.33</v>
      </c>
      <c r="D207" s="20">
        <v>3072.01</v>
      </c>
      <c r="E207" s="20">
        <v>3686.63</v>
      </c>
      <c r="F207" s="20">
        <v>4279.8900000000003</v>
      </c>
      <c r="G207" s="20">
        <v>5309.22</v>
      </c>
      <c r="H207" s="20"/>
      <c r="I207" s="20"/>
      <c r="J207" s="20"/>
    </row>
    <row r="208" spans="1:10">
      <c r="A208" s="13" t="s">
        <v>184</v>
      </c>
      <c r="B208" s="14">
        <v>30.22</v>
      </c>
      <c r="C208" s="14">
        <v>50.05</v>
      </c>
      <c r="D208" s="14">
        <v>33.65</v>
      </c>
      <c r="E208" s="14">
        <v>42.57</v>
      </c>
      <c r="F208" s="14">
        <v>44.47</v>
      </c>
      <c r="G208" s="14">
        <v>49.99</v>
      </c>
      <c r="H208" s="14"/>
      <c r="I208" s="14"/>
      <c r="J208" s="14"/>
    </row>
    <row r="209" spans="1:10">
      <c r="A209" s="13" t="s">
        <v>185</v>
      </c>
      <c r="B209" s="14">
        <v>0.81</v>
      </c>
      <c r="C209" s="14">
        <v>2.19</v>
      </c>
      <c r="D209" s="14">
        <v>1.1000000000000001</v>
      </c>
      <c r="E209" s="14">
        <v>1.1499999999999999</v>
      </c>
      <c r="F209" s="14">
        <v>1.04</v>
      </c>
      <c r="G209" s="14">
        <v>0.94</v>
      </c>
      <c r="H209" s="14"/>
      <c r="I209" s="14"/>
      <c r="J209" s="14"/>
    </row>
    <row r="210" spans="1:10">
      <c r="A210" s="18" t="s">
        <v>254</v>
      </c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3" t="s">
        <v>183</v>
      </c>
      <c r="B211" s="20">
        <v>419.64</v>
      </c>
      <c r="C211" s="20">
        <v>243.31</v>
      </c>
      <c r="D211" s="20">
        <v>337.89</v>
      </c>
      <c r="E211" s="20">
        <v>385.84</v>
      </c>
      <c r="F211" s="20">
        <v>472.31</v>
      </c>
      <c r="G211" s="20">
        <v>658.72</v>
      </c>
      <c r="H211" s="20"/>
      <c r="I211" s="20"/>
      <c r="J211" s="20"/>
    </row>
    <row r="212" spans="1:10">
      <c r="A212" s="13" t="s">
        <v>184</v>
      </c>
      <c r="B212" s="14">
        <v>13.02</v>
      </c>
      <c r="C212" s="14">
        <v>13.29</v>
      </c>
      <c r="D212" s="14">
        <v>14.47</v>
      </c>
      <c r="E212" s="14">
        <v>16.510000000000002</v>
      </c>
      <c r="F212" s="14">
        <v>19.36</v>
      </c>
      <c r="G212" s="14">
        <v>21.24</v>
      </c>
      <c r="H212" s="14"/>
      <c r="I212" s="14"/>
      <c r="J212" s="14"/>
    </row>
    <row r="213" spans="1:10">
      <c r="A213" s="13" t="s">
        <v>185</v>
      </c>
      <c r="B213" s="14">
        <v>3.1</v>
      </c>
      <c r="C213" s="14">
        <v>5.46</v>
      </c>
      <c r="D213" s="14">
        <v>4.28</v>
      </c>
      <c r="E213" s="14">
        <v>4.28</v>
      </c>
      <c r="F213" s="14">
        <v>4.0999999999999996</v>
      </c>
      <c r="G213" s="14">
        <v>3.23</v>
      </c>
      <c r="H213" s="14"/>
      <c r="I213" s="14"/>
      <c r="J213" s="14"/>
    </row>
    <row r="214" spans="1:10">
      <c r="A214" s="18" t="s">
        <v>255</v>
      </c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3" t="s">
        <v>183</v>
      </c>
      <c r="B215" s="20">
        <v>1422.95</v>
      </c>
      <c r="C215" s="20">
        <v>985.43</v>
      </c>
      <c r="D215" s="20">
        <v>1233.93</v>
      </c>
      <c r="E215" s="20">
        <v>1429.14</v>
      </c>
      <c r="F215" s="20">
        <v>1602.76</v>
      </c>
      <c r="G215" s="20">
        <v>1862.91</v>
      </c>
      <c r="H215" s="20"/>
      <c r="I215" s="20"/>
      <c r="J215" s="20"/>
    </row>
    <row r="216" spans="1:10">
      <c r="A216" s="13" t="s">
        <v>184</v>
      </c>
      <c r="B216" s="14">
        <v>21.41</v>
      </c>
      <c r="C216" s="14">
        <v>31.42</v>
      </c>
      <c r="D216" s="14">
        <v>28.93</v>
      </c>
      <c r="E216" s="14">
        <v>23.85</v>
      </c>
      <c r="F216" s="14">
        <v>29.13</v>
      </c>
      <c r="G216" s="14">
        <v>31.82</v>
      </c>
      <c r="H216" s="14"/>
      <c r="I216" s="14"/>
      <c r="J216" s="14"/>
    </row>
    <row r="217" spans="1:10">
      <c r="A217" s="13" t="s">
        <v>185</v>
      </c>
      <c r="B217" s="14">
        <v>1.5</v>
      </c>
      <c r="C217" s="14">
        <v>3.19</v>
      </c>
      <c r="D217" s="14">
        <v>2.34</v>
      </c>
      <c r="E217" s="14">
        <v>1.67</v>
      </c>
      <c r="F217" s="14">
        <v>1.82</v>
      </c>
      <c r="G217" s="14">
        <v>1.71</v>
      </c>
      <c r="H217" s="14"/>
      <c r="I217" s="14"/>
      <c r="J217" s="14"/>
    </row>
    <row r="218" spans="1:10">
      <c r="A218" s="18" t="s">
        <v>256</v>
      </c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3" t="s">
        <v>183</v>
      </c>
      <c r="B219" s="20">
        <v>156.83000000000001</v>
      </c>
      <c r="C219" s="20">
        <v>84.79</v>
      </c>
      <c r="D219" s="20">
        <v>118.91</v>
      </c>
      <c r="E219" s="20">
        <v>140.24</v>
      </c>
      <c r="F219" s="20">
        <v>170.12</v>
      </c>
      <c r="G219" s="20">
        <v>270.07</v>
      </c>
      <c r="H219" s="20"/>
      <c r="I219" s="20"/>
      <c r="J219" s="20"/>
    </row>
    <row r="220" spans="1:10">
      <c r="A220" s="13" t="s">
        <v>184</v>
      </c>
      <c r="B220" s="14">
        <v>9.74</v>
      </c>
      <c r="C220" s="14">
        <v>8.92</v>
      </c>
      <c r="D220" s="14">
        <v>9.26</v>
      </c>
      <c r="E220" s="14">
        <v>14.17</v>
      </c>
      <c r="F220" s="14">
        <v>17.59</v>
      </c>
      <c r="G220" s="14">
        <v>18.809999999999999</v>
      </c>
      <c r="H220" s="14"/>
      <c r="I220" s="14"/>
      <c r="J220" s="14"/>
    </row>
    <row r="221" spans="1:10">
      <c r="A221" s="13" t="s">
        <v>185</v>
      </c>
      <c r="B221" s="14">
        <v>6.21</v>
      </c>
      <c r="C221" s="14">
        <v>10.51</v>
      </c>
      <c r="D221" s="14">
        <v>7.79</v>
      </c>
      <c r="E221" s="14">
        <v>10.11</v>
      </c>
      <c r="F221" s="14">
        <v>10.34</v>
      </c>
      <c r="G221" s="14">
        <v>6.97</v>
      </c>
      <c r="H221" s="14"/>
      <c r="I221" s="14"/>
      <c r="J221" s="14"/>
    </row>
    <row r="222" spans="1:10">
      <c r="A222" s="18" t="s">
        <v>257</v>
      </c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3" t="s">
        <v>183</v>
      </c>
      <c r="B223" s="20">
        <v>1226.44</v>
      </c>
      <c r="C223" s="20">
        <v>681.01</v>
      </c>
      <c r="D223" s="20">
        <v>981.78</v>
      </c>
      <c r="E223" s="20">
        <v>1251.93</v>
      </c>
      <c r="F223" s="20">
        <v>1459.36</v>
      </c>
      <c r="G223" s="20">
        <v>1757.29</v>
      </c>
      <c r="H223" s="20"/>
      <c r="I223" s="20"/>
      <c r="J223" s="20"/>
    </row>
    <row r="224" spans="1:10">
      <c r="A224" s="13" t="s">
        <v>184</v>
      </c>
      <c r="B224" s="14">
        <v>10.61</v>
      </c>
      <c r="C224" s="14">
        <v>14.81</v>
      </c>
      <c r="D224" s="14">
        <v>16.600000000000001</v>
      </c>
      <c r="E224" s="14">
        <v>16.91</v>
      </c>
      <c r="F224" s="14">
        <v>20.39</v>
      </c>
      <c r="G224" s="14">
        <v>19.3</v>
      </c>
      <c r="H224" s="14"/>
      <c r="I224" s="14"/>
      <c r="J224" s="14"/>
    </row>
    <row r="225" spans="1:10">
      <c r="A225" s="13" t="s">
        <v>185</v>
      </c>
      <c r="B225" s="14">
        <v>0.87</v>
      </c>
      <c r="C225" s="14">
        <v>2.1800000000000002</v>
      </c>
      <c r="D225" s="14">
        <v>1.69</v>
      </c>
      <c r="E225" s="14">
        <v>1.35</v>
      </c>
      <c r="F225" s="14">
        <v>1.4</v>
      </c>
      <c r="G225" s="14">
        <v>1.1000000000000001</v>
      </c>
      <c r="H225" s="14"/>
      <c r="I225" s="14"/>
      <c r="J225" s="14"/>
    </row>
    <row r="226" spans="1:10">
      <c r="A226" s="18" t="s">
        <v>258</v>
      </c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3" t="s">
        <v>183</v>
      </c>
      <c r="B227" s="20">
        <v>500.91</v>
      </c>
      <c r="C227" s="20">
        <v>289.79000000000002</v>
      </c>
      <c r="D227" s="20">
        <v>399.5</v>
      </c>
      <c r="E227" s="20">
        <v>479.47</v>
      </c>
      <c r="F227" s="20">
        <v>575.35</v>
      </c>
      <c r="G227" s="20">
        <v>760.23</v>
      </c>
      <c r="H227" s="20"/>
      <c r="I227" s="20"/>
      <c r="J227" s="20"/>
    </row>
    <row r="228" spans="1:10">
      <c r="A228" s="13" t="s">
        <v>184</v>
      </c>
      <c r="B228" s="14">
        <v>11.33</v>
      </c>
      <c r="C228" s="14">
        <v>12.81</v>
      </c>
      <c r="D228" s="14">
        <v>13.07</v>
      </c>
      <c r="E228" s="14">
        <v>12.68</v>
      </c>
      <c r="F228" s="14">
        <v>14.23</v>
      </c>
      <c r="G228" s="14">
        <v>19.54</v>
      </c>
      <c r="H228" s="14"/>
      <c r="I228" s="14"/>
      <c r="J228" s="14"/>
    </row>
    <row r="229" spans="1:10">
      <c r="A229" s="13" t="s">
        <v>185</v>
      </c>
      <c r="B229" s="14">
        <v>2.2599999999999998</v>
      </c>
      <c r="C229" s="14">
        <v>4.42</v>
      </c>
      <c r="D229" s="14">
        <v>3.27</v>
      </c>
      <c r="E229" s="14">
        <v>2.64</v>
      </c>
      <c r="F229" s="14">
        <v>2.4700000000000002</v>
      </c>
      <c r="G229" s="14">
        <v>2.57</v>
      </c>
      <c r="H229" s="14"/>
      <c r="I229" s="14"/>
      <c r="J229" s="14"/>
    </row>
    <row r="230" spans="1:10">
      <c r="A230" s="16" t="s">
        <v>259</v>
      </c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3" t="s">
        <v>183</v>
      </c>
      <c r="B231" s="20">
        <v>1122.18</v>
      </c>
      <c r="C231" s="20">
        <v>429.84</v>
      </c>
      <c r="D231" s="20">
        <v>717.94</v>
      </c>
      <c r="E231" s="20">
        <v>829.37</v>
      </c>
      <c r="F231" s="20">
        <v>1223.0999999999999</v>
      </c>
      <c r="G231" s="20">
        <v>2410.85</v>
      </c>
      <c r="H231" s="20"/>
      <c r="I231" s="20"/>
      <c r="J231" s="20"/>
    </row>
    <row r="232" spans="1:10">
      <c r="A232" s="13" t="s">
        <v>184</v>
      </c>
      <c r="B232" s="14">
        <v>31.08</v>
      </c>
      <c r="C232" s="14">
        <v>49.75</v>
      </c>
      <c r="D232" s="14">
        <v>83.92</v>
      </c>
      <c r="E232" s="14">
        <v>30.97</v>
      </c>
      <c r="F232" s="14">
        <v>55.78</v>
      </c>
      <c r="G232" s="14">
        <v>99.99</v>
      </c>
      <c r="H232" s="14"/>
      <c r="I232" s="14"/>
      <c r="J232" s="14"/>
    </row>
    <row r="233" spans="1:10">
      <c r="A233" s="13" t="s">
        <v>185</v>
      </c>
      <c r="B233" s="14">
        <v>2.77</v>
      </c>
      <c r="C233" s="14">
        <v>11.57</v>
      </c>
      <c r="D233" s="14">
        <v>11.69</v>
      </c>
      <c r="E233" s="14">
        <v>3.73</v>
      </c>
      <c r="F233" s="14">
        <v>4.5599999999999996</v>
      </c>
      <c r="G233" s="14">
        <v>4.1500000000000004</v>
      </c>
      <c r="H233" s="14"/>
      <c r="I233" s="14"/>
      <c r="J233" s="14"/>
    </row>
    <row r="234" spans="1:10">
      <c r="A234" s="18" t="s">
        <v>260</v>
      </c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3" t="s">
        <v>183</v>
      </c>
      <c r="B235" s="20">
        <v>398.27</v>
      </c>
      <c r="C235" s="20">
        <v>124.83</v>
      </c>
      <c r="D235" s="20">
        <v>242.47</v>
      </c>
      <c r="E235" s="20">
        <v>221.43</v>
      </c>
      <c r="F235" s="20">
        <v>463.48</v>
      </c>
      <c r="G235" s="20">
        <v>939.22</v>
      </c>
      <c r="H235" s="20"/>
      <c r="I235" s="20"/>
      <c r="J235" s="20"/>
    </row>
    <row r="236" spans="1:10">
      <c r="A236" s="13" t="s">
        <v>184</v>
      </c>
      <c r="B236" s="14">
        <v>22.61</v>
      </c>
      <c r="C236" s="14">
        <v>43.5</v>
      </c>
      <c r="D236" s="14">
        <v>74.34</v>
      </c>
      <c r="E236" s="14">
        <v>23.08</v>
      </c>
      <c r="F236" s="14">
        <v>51.26</v>
      </c>
      <c r="G236" s="14">
        <v>74.88</v>
      </c>
      <c r="H236" s="14"/>
      <c r="I236" s="14"/>
      <c r="J236" s="14"/>
    </row>
    <row r="237" spans="1:10">
      <c r="A237" s="13" t="s">
        <v>185</v>
      </c>
      <c r="B237" s="14">
        <v>5.68</v>
      </c>
      <c r="C237" s="14">
        <v>34.85</v>
      </c>
      <c r="D237" s="14">
        <v>30.66</v>
      </c>
      <c r="E237" s="14">
        <v>10.42</v>
      </c>
      <c r="F237" s="14">
        <v>11.06</v>
      </c>
      <c r="G237" s="14">
        <v>7.97</v>
      </c>
      <c r="H237" s="14"/>
      <c r="I237" s="14"/>
      <c r="J237" s="14"/>
    </row>
    <row r="238" spans="1:10">
      <c r="A238" s="18" t="s">
        <v>261</v>
      </c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3" t="s">
        <v>183</v>
      </c>
      <c r="B239" s="20">
        <v>723.92</v>
      </c>
      <c r="C239" s="20">
        <v>305.01</v>
      </c>
      <c r="D239" s="20">
        <v>475.47</v>
      </c>
      <c r="E239" s="20">
        <v>607.94000000000005</v>
      </c>
      <c r="F239" s="20">
        <v>759.62</v>
      </c>
      <c r="G239" s="20">
        <v>1471.63</v>
      </c>
      <c r="H239" s="20"/>
      <c r="I239" s="20"/>
      <c r="J239" s="20"/>
    </row>
    <row r="240" spans="1:10">
      <c r="A240" s="13" t="s">
        <v>184</v>
      </c>
      <c r="B240" s="14">
        <v>15.39</v>
      </c>
      <c r="C240" s="14">
        <v>16.43</v>
      </c>
      <c r="D240" s="14">
        <v>23.64</v>
      </c>
      <c r="E240" s="14">
        <v>18.91</v>
      </c>
      <c r="F240" s="14">
        <v>20.69</v>
      </c>
      <c r="G240" s="14">
        <v>42.51</v>
      </c>
      <c r="H240" s="14"/>
      <c r="I240" s="14"/>
      <c r="J240" s="14"/>
    </row>
    <row r="241" spans="1:10">
      <c r="A241" s="13" t="s">
        <v>185</v>
      </c>
      <c r="B241" s="14">
        <v>2.13</v>
      </c>
      <c r="C241" s="14">
        <v>5.39</v>
      </c>
      <c r="D241" s="14">
        <v>4.97</v>
      </c>
      <c r="E241" s="14">
        <v>3.11</v>
      </c>
      <c r="F241" s="14">
        <v>2.72</v>
      </c>
      <c r="G241" s="14">
        <v>2.89</v>
      </c>
      <c r="H241" s="14"/>
      <c r="I241" s="14"/>
      <c r="J241" s="14"/>
    </row>
    <row r="242" spans="1:10">
      <c r="A242" s="16" t="s">
        <v>262</v>
      </c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3" t="s">
        <v>183</v>
      </c>
      <c r="B243" s="20">
        <v>614.74</v>
      </c>
      <c r="C243" s="20">
        <v>344.49</v>
      </c>
      <c r="D243" s="20">
        <v>440.32</v>
      </c>
      <c r="E243" s="20">
        <v>542.41</v>
      </c>
      <c r="F243" s="20">
        <v>693.91</v>
      </c>
      <c r="G243" s="20">
        <v>1052.06</v>
      </c>
      <c r="H243" s="20"/>
      <c r="I243" s="20"/>
      <c r="J243" s="20"/>
    </row>
    <row r="244" spans="1:10">
      <c r="A244" s="13" t="s">
        <v>184</v>
      </c>
      <c r="B244" s="14">
        <v>11.79</v>
      </c>
      <c r="C244" s="14">
        <v>19.46</v>
      </c>
      <c r="D244" s="14">
        <v>19.11</v>
      </c>
      <c r="E244" s="14">
        <v>21.86</v>
      </c>
      <c r="F244" s="14">
        <v>27.34</v>
      </c>
      <c r="G244" s="14">
        <v>45.65</v>
      </c>
      <c r="H244" s="14"/>
      <c r="I244" s="14"/>
      <c r="J244" s="14"/>
    </row>
    <row r="245" spans="1:10">
      <c r="A245" s="13" t="s">
        <v>185</v>
      </c>
      <c r="B245" s="14">
        <v>1.92</v>
      </c>
      <c r="C245" s="14">
        <v>5.65</v>
      </c>
      <c r="D245" s="14">
        <v>4.34</v>
      </c>
      <c r="E245" s="14">
        <v>4.03</v>
      </c>
      <c r="F245" s="14">
        <v>3.94</v>
      </c>
      <c r="G245" s="14">
        <v>4.34</v>
      </c>
      <c r="H245" s="14"/>
      <c r="I245" s="14"/>
      <c r="J245" s="14"/>
    </row>
    <row r="246" spans="1:10">
      <c r="A246" s="18" t="s">
        <v>263</v>
      </c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3" t="s">
        <v>183</v>
      </c>
      <c r="B247" s="20">
        <v>145.06</v>
      </c>
      <c r="C247" s="20">
        <v>98.48</v>
      </c>
      <c r="D247" s="20">
        <v>118.69</v>
      </c>
      <c r="E247" s="20">
        <v>138.13999999999999</v>
      </c>
      <c r="F247" s="20">
        <v>167.16</v>
      </c>
      <c r="G247" s="20">
        <v>202.76</v>
      </c>
      <c r="H247" s="20"/>
      <c r="I247" s="20"/>
      <c r="J247" s="20"/>
    </row>
    <row r="248" spans="1:10">
      <c r="A248" s="13" t="s">
        <v>184</v>
      </c>
      <c r="B248" s="14">
        <v>3.25</v>
      </c>
      <c r="C248" s="14">
        <v>7.35</v>
      </c>
      <c r="D248" s="14">
        <v>6.2</v>
      </c>
      <c r="E248" s="14">
        <v>7.92</v>
      </c>
      <c r="F248" s="14">
        <v>9.0399999999999991</v>
      </c>
      <c r="G248" s="14">
        <v>8.6300000000000008</v>
      </c>
      <c r="H248" s="14"/>
      <c r="I248" s="14"/>
      <c r="J248" s="14"/>
    </row>
    <row r="249" spans="1:10">
      <c r="A249" s="13" t="s">
        <v>185</v>
      </c>
      <c r="B249" s="14">
        <v>2.2400000000000002</v>
      </c>
      <c r="C249" s="14">
        <v>7.47</v>
      </c>
      <c r="D249" s="14">
        <v>5.22</v>
      </c>
      <c r="E249" s="14">
        <v>5.74</v>
      </c>
      <c r="F249" s="14">
        <v>5.41</v>
      </c>
      <c r="G249" s="14">
        <v>4.25</v>
      </c>
      <c r="H249" s="14"/>
      <c r="I249" s="14"/>
      <c r="J249" s="14"/>
    </row>
    <row r="250" spans="1:10">
      <c r="A250" s="18" t="s">
        <v>264</v>
      </c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3" t="s">
        <v>183</v>
      </c>
      <c r="B251" s="20">
        <v>339.58</v>
      </c>
      <c r="C251" s="20">
        <v>173.52</v>
      </c>
      <c r="D251" s="20">
        <v>239.62</v>
      </c>
      <c r="E251" s="20">
        <v>286.43</v>
      </c>
      <c r="F251" s="20">
        <v>379.4</v>
      </c>
      <c r="G251" s="20">
        <v>618.66</v>
      </c>
      <c r="H251" s="20"/>
      <c r="I251" s="20"/>
      <c r="J251" s="20"/>
    </row>
    <row r="252" spans="1:10">
      <c r="A252" s="13" t="s">
        <v>184</v>
      </c>
      <c r="B252" s="14">
        <v>9.83</v>
      </c>
      <c r="C252" s="14">
        <v>14.43</v>
      </c>
      <c r="D252" s="14">
        <v>16.46</v>
      </c>
      <c r="E252" s="14">
        <v>12.29</v>
      </c>
      <c r="F252" s="14">
        <v>19.170000000000002</v>
      </c>
      <c r="G252" s="14">
        <v>40.86</v>
      </c>
      <c r="H252" s="14"/>
      <c r="I252" s="14"/>
      <c r="J252" s="14"/>
    </row>
    <row r="253" spans="1:10">
      <c r="A253" s="13" t="s">
        <v>185</v>
      </c>
      <c r="B253" s="14">
        <v>2.9</v>
      </c>
      <c r="C253" s="14">
        <v>8.32</v>
      </c>
      <c r="D253" s="14">
        <v>6.87</v>
      </c>
      <c r="E253" s="14">
        <v>4.29</v>
      </c>
      <c r="F253" s="14">
        <v>5.05</v>
      </c>
      <c r="G253" s="14">
        <v>6.6</v>
      </c>
      <c r="H253" s="14"/>
      <c r="I253" s="14"/>
      <c r="J253" s="14"/>
    </row>
    <row r="254" spans="1:10">
      <c r="A254" s="18" t="s">
        <v>265</v>
      </c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3" t="s">
        <v>183</v>
      </c>
      <c r="B255" s="20">
        <v>130.09</v>
      </c>
      <c r="C255" s="20">
        <v>72.5</v>
      </c>
      <c r="D255" s="20">
        <v>82.01</v>
      </c>
      <c r="E255" s="20">
        <v>117.85</v>
      </c>
      <c r="F255" s="20">
        <v>147.35</v>
      </c>
      <c r="G255" s="20">
        <v>230.65</v>
      </c>
      <c r="H255" s="20"/>
      <c r="I255" s="20"/>
      <c r="J255" s="20"/>
    </row>
    <row r="256" spans="1:10">
      <c r="A256" s="13" t="s">
        <v>184</v>
      </c>
      <c r="B256" s="14">
        <v>5.23</v>
      </c>
      <c r="C256" s="14">
        <v>10.53</v>
      </c>
      <c r="D256" s="14">
        <v>5.0599999999999996</v>
      </c>
      <c r="E256" s="14">
        <v>9.82</v>
      </c>
      <c r="F256" s="14">
        <v>10.36</v>
      </c>
      <c r="G256" s="14">
        <v>17.93</v>
      </c>
      <c r="H256" s="14"/>
      <c r="I256" s="14"/>
      <c r="J256" s="14"/>
    </row>
    <row r="257" spans="1:10">
      <c r="A257" s="13" t="s">
        <v>185</v>
      </c>
      <c r="B257" s="14">
        <v>4.0199999999999996</v>
      </c>
      <c r="C257" s="14">
        <v>14.52</v>
      </c>
      <c r="D257" s="14">
        <v>6.17</v>
      </c>
      <c r="E257" s="14">
        <v>8.34</v>
      </c>
      <c r="F257" s="14">
        <v>7.03</v>
      </c>
      <c r="G257" s="14">
        <v>7.77</v>
      </c>
      <c r="H257" s="14"/>
      <c r="I257" s="14"/>
      <c r="J257" s="14"/>
    </row>
    <row r="258" spans="1:10">
      <c r="A258" s="16" t="s">
        <v>266</v>
      </c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3" t="s">
        <v>183</v>
      </c>
      <c r="B259" s="20">
        <v>1513.98</v>
      </c>
      <c r="C259" s="20">
        <v>553.29999999999995</v>
      </c>
      <c r="D259" s="20">
        <v>936.34</v>
      </c>
      <c r="E259" s="20">
        <v>1274.95</v>
      </c>
      <c r="F259" s="20">
        <v>1828.36</v>
      </c>
      <c r="G259" s="20">
        <v>2976.27</v>
      </c>
      <c r="H259" s="20"/>
      <c r="I259" s="20"/>
      <c r="J259" s="20"/>
    </row>
    <row r="260" spans="1:10">
      <c r="A260" s="13" t="s">
        <v>184</v>
      </c>
      <c r="B260" s="14">
        <v>43.34</v>
      </c>
      <c r="C260" s="14">
        <v>33.229999999999997</v>
      </c>
      <c r="D260" s="14">
        <v>83.48</v>
      </c>
      <c r="E260" s="14">
        <v>75.709999999999994</v>
      </c>
      <c r="F260" s="14">
        <v>93.98</v>
      </c>
      <c r="G260" s="14">
        <v>102.01</v>
      </c>
      <c r="H260" s="14"/>
      <c r="I260" s="14"/>
      <c r="J260" s="14"/>
    </row>
    <row r="261" spans="1:10">
      <c r="A261" s="13" t="s">
        <v>185</v>
      </c>
      <c r="B261" s="14">
        <v>2.86</v>
      </c>
      <c r="C261" s="14">
        <v>6.01</v>
      </c>
      <c r="D261" s="14">
        <v>8.92</v>
      </c>
      <c r="E261" s="14">
        <v>5.94</v>
      </c>
      <c r="F261" s="14">
        <v>5.14</v>
      </c>
      <c r="G261" s="14">
        <v>3.43</v>
      </c>
      <c r="H261" s="14"/>
      <c r="I261" s="14"/>
      <c r="J261" s="14"/>
    </row>
    <row r="262" spans="1:10">
      <c r="A262" s="18" t="s">
        <v>267</v>
      </c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3" t="s">
        <v>183</v>
      </c>
      <c r="B263" s="20">
        <v>109.14</v>
      </c>
      <c r="C263" s="20">
        <v>52.18</v>
      </c>
      <c r="D263" s="20">
        <v>66.569999999999993</v>
      </c>
      <c r="E263" s="20">
        <v>95.91</v>
      </c>
      <c r="F263" s="20">
        <v>126.45</v>
      </c>
      <c r="G263" s="20">
        <v>204.49</v>
      </c>
      <c r="H263" s="20"/>
      <c r="I263" s="20"/>
      <c r="J263" s="20"/>
    </row>
    <row r="264" spans="1:10">
      <c r="A264" s="13" t="s">
        <v>184</v>
      </c>
      <c r="B264" s="14">
        <v>7.13</v>
      </c>
      <c r="C264" s="14">
        <v>12.99</v>
      </c>
      <c r="D264" s="14">
        <v>10.61</v>
      </c>
      <c r="E264" s="14">
        <v>11.92</v>
      </c>
      <c r="F264" s="14">
        <v>16.79</v>
      </c>
      <c r="G264" s="14">
        <v>23.19</v>
      </c>
      <c r="H264" s="14"/>
      <c r="I264" s="14"/>
      <c r="J264" s="14"/>
    </row>
    <row r="265" spans="1:10">
      <c r="A265" s="13" t="s">
        <v>185</v>
      </c>
      <c r="B265" s="14">
        <v>6.54</v>
      </c>
      <c r="C265" s="14">
        <v>24.9</v>
      </c>
      <c r="D265" s="14">
        <v>15.93</v>
      </c>
      <c r="E265" s="14">
        <v>12.42</v>
      </c>
      <c r="F265" s="14">
        <v>13.28</v>
      </c>
      <c r="G265" s="14">
        <v>11.34</v>
      </c>
      <c r="H265" s="14"/>
      <c r="I265" s="14"/>
      <c r="J265" s="14"/>
    </row>
    <row r="266" spans="1:10">
      <c r="A266" s="18" t="s">
        <v>268</v>
      </c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3" t="s">
        <v>183</v>
      </c>
      <c r="B267" s="20">
        <v>357.94</v>
      </c>
      <c r="C267" s="20">
        <v>146.07</v>
      </c>
      <c r="D267" s="20">
        <v>189.72</v>
      </c>
      <c r="E267" s="20">
        <v>265.14999999999998</v>
      </c>
      <c r="F267" s="20">
        <v>370.82</v>
      </c>
      <c r="G267" s="20">
        <v>818.11</v>
      </c>
      <c r="H267" s="20"/>
      <c r="I267" s="20"/>
      <c r="J267" s="20"/>
    </row>
    <row r="268" spans="1:10">
      <c r="A268" s="13" t="s">
        <v>184</v>
      </c>
      <c r="B268" s="14">
        <v>13.4</v>
      </c>
      <c r="C268" s="14">
        <v>17.829999999999998</v>
      </c>
      <c r="D268" s="14">
        <v>16.28</v>
      </c>
      <c r="E268" s="14">
        <v>20.92</v>
      </c>
      <c r="F268" s="14">
        <v>24.13</v>
      </c>
      <c r="G268" s="14">
        <v>55.95</v>
      </c>
      <c r="H268" s="14"/>
      <c r="I268" s="14"/>
      <c r="J268" s="14"/>
    </row>
    <row r="269" spans="1:10">
      <c r="A269" s="13" t="s">
        <v>185</v>
      </c>
      <c r="B269" s="14">
        <v>3.74</v>
      </c>
      <c r="C269" s="14">
        <v>12.21</v>
      </c>
      <c r="D269" s="14">
        <v>8.58</v>
      </c>
      <c r="E269" s="14">
        <v>7.89</v>
      </c>
      <c r="F269" s="14">
        <v>6.51</v>
      </c>
      <c r="G269" s="14">
        <v>6.84</v>
      </c>
      <c r="H269" s="14"/>
      <c r="I269" s="14"/>
      <c r="J269" s="14"/>
    </row>
    <row r="270" spans="1:10">
      <c r="A270" s="18" t="s">
        <v>269</v>
      </c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3" t="s">
        <v>183</v>
      </c>
      <c r="B271" s="20">
        <v>19.98</v>
      </c>
      <c r="C271" s="20">
        <v>6.75</v>
      </c>
      <c r="D271" s="20">
        <v>4.71</v>
      </c>
      <c r="E271" s="20">
        <v>9.01</v>
      </c>
      <c r="F271" s="20">
        <v>16.489999999999998</v>
      </c>
      <c r="G271" s="20">
        <v>62.99</v>
      </c>
      <c r="H271" s="20"/>
      <c r="I271" s="20"/>
      <c r="J271" s="20"/>
    </row>
    <row r="272" spans="1:10">
      <c r="A272" s="13" t="s">
        <v>184</v>
      </c>
      <c r="B272" s="14">
        <v>2.14</v>
      </c>
      <c r="C272" s="14">
        <v>1.45</v>
      </c>
      <c r="D272" s="14">
        <v>1</v>
      </c>
      <c r="E272" s="14">
        <v>1.26</v>
      </c>
      <c r="F272" s="14">
        <v>2.39</v>
      </c>
      <c r="G272" s="14">
        <v>10.59</v>
      </c>
      <c r="H272" s="14"/>
      <c r="I272" s="14"/>
      <c r="J272" s="14"/>
    </row>
    <row r="273" spans="1:10">
      <c r="A273" s="13" t="s">
        <v>185</v>
      </c>
      <c r="B273" s="14">
        <v>10.71</v>
      </c>
      <c r="C273" s="14">
        <v>21.55</v>
      </c>
      <c r="D273" s="14">
        <v>21.28</v>
      </c>
      <c r="E273" s="14">
        <v>14.01</v>
      </c>
      <c r="F273" s="14">
        <v>14.49</v>
      </c>
      <c r="G273" s="14">
        <v>16.82</v>
      </c>
      <c r="H273" s="14"/>
      <c r="I273" s="14"/>
      <c r="J273" s="14"/>
    </row>
    <row r="274" spans="1:10">
      <c r="A274" s="18" t="s">
        <v>270</v>
      </c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3" t="s">
        <v>183</v>
      </c>
      <c r="B275" s="20">
        <v>193.93</v>
      </c>
      <c r="C275" s="20">
        <v>72.45</v>
      </c>
      <c r="D275" s="20">
        <v>106.01</v>
      </c>
      <c r="E275" s="20">
        <v>167.19</v>
      </c>
      <c r="F275" s="20">
        <v>262.04000000000002</v>
      </c>
      <c r="G275" s="20">
        <v>361.77</v>
      </c>
      <c r="H275" s="20"/>
      <c r="I275" s="20"/>
      <c r="J275" s="20"/>
    </row>
    <row r="276" spans="1:10">
      <c r="A276" s="13" t="s">
        <v>184</v>
      </c>
      <c r="B276" s="14">
        <v>7.55</v>
      </c>
      <c r="C276" s="14">
        <v>8.35</v>
      </c>
      <c r="D276" s="14">
        <v>9.33</v>
      </c>
      <c r="E276" s="14">
        <v>12.82</v>
      </c>
      <c r="F276" s="14">
        <v>16.190000000000001</v>
      </c>
      <c r="G276" s="14">
        <v>25.05</v>
      </c>
      <c r="H276" s="14"/>
      <c r="I276" s="14"/>
      <c r="J276" s="14"/>
    </row>
    <row r="277" spans="1:10">
      <c r="A277" s="13" t="s">
        <v>185</v>
      </c>
      <c r="B277" s="14">
        <v>3.89</v>
      </c>
      <c r="C277" s="14">
        <v>11.53</v>
      </c>
      <c r="D277" s="14">
        <v>8.8000000000000007</v>
      </c>
      <c r="E277" s="14">
        <v>7.67</v>
      </c>
      <c r="F277" s="14">
        <v>6.18</v>
      </c>
      <c r="G277" s="14">
        <v>6.92</v>
      </c>
      <c r="H277" s="14"/>
      <c r="I277" s="14"/>
      <c r="J277" s="14"/>
    </row>
    <row r="278" spans="1:10">
      <c r="A278" s="18" t="s">
        <v>271</v>
      </c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3" t="s">
        <v>183</v>
      </c>
      <c r="B279" s="20">
        <v>89.34</v>
      </c>
      <c r="C279" s="20">
        <v>37.119999999999997</v>
      </c>
      <c r="D279" s="20">
        <v>62.83</v>
      </c>
      <c r="E279" s="20">
        <v>66.88</v>
      </c>
      <c r="F279" s="20">
        <v>97.06</v>
      </c>
      <c r="G279" s="20">
        <v>182.76</v>
      </c>
      <c r="H279" s="20"/>
      <c r="I279" s="20"/>
      <c r="J279" s="20"/>
    </row>
    <row r="280" spans="1:10">
      <c r="A280" s="13" t="s">
        <v>184</v>
      </c>
      <c r="B280" s="14">
        <v>3.05</v>
      </c>
      <c r="C280" s="14">
        <v>5.84</v>
      </c>
      <c r="D280" s="14">
        <v>5.0999999999999996</v>
      </c>
      <c r="E280" s="14">
        <v>5.35</v>
      </c>
      <c r="F280" s="14">
        <v>7.49</v>
      </c>
      <c r="G280" s="14">
        <v>11</v>
      </c>
      <c r="H280" s="14"/>
      <c r="I280" s="14"/>
      <c r="J280" s="14"/>
    </row>
    <row r="281" spans="1:10">
      <c r="A281" s="13" t="s">
        <v>185</v>
      </c>
      <c r="B281" s="14">
        <v>3.42</v>
      </c>
      <c r="C281" s="14">
        <v>15.74</v>
      </c>
      <c r="D281" s="14">
        <v>8.11</v>
      </c>
      <c r="E281" s="14">
        <v>8</v>
      </c>
      <c r="F281" s="14">
        <v>7.72</v>
      </c>
      <c r="G281" s="14">
        <v>6.02</v>
      </c>
      <c r="H281" s="14"/>
      <c r="I281" s="14"/>
      <c r="J281" s="14"/>
    </row>
    <row r="282" spans="1:10">
      <c r="A282" s="18" t="s">
        <v>272</v>
      </c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3" t="s">
        <v>183</v>
      </c>
      <c r="B283" s="20">
        <v>743.64</v>
      </c>
      <c r="C283" s="20">
        <v>238.75</v>
      </c>
      <c r="D283" s="20">
        <v>506.49</v>
      </c>
      <c r="E283" s="20">
        <v>670.81</v>
      </c>
      <c r="F283" s="20">
        <v>955.49</v>
      </c>
      <c r="G283" s="20">
        <v>1346.15</v>
      </c>
      <c r="H283" s="20"/>
      <c r="I283" s="20"/>
      <c r="J283" s="20"/>
    </row>
    <row r="284" spans="1:10">
      <c r="A284" s="13" t="s">
        <v>184</v>
      </c>
      <c r="B284" s="14">
        <v>33.619999999999997</v>
      </c>
      <c r="C284" s="14">
        <v>20.79</v>
      </c>
      <c r="D284" s="14">
        <v>75.86</v>
      </c>
      <c r="E284" s="14">
        <v>58.11</v>
      </c>
      <c r="F284" s="14">
        <v>83.83</v>
      </c>
      <c r="G284" s="14">
        <v>58.26</v>
      </c>
      <c r="H284" s="14"/>
      <c r="I284" s="14"/>
      <c r="J284" s="14"/>
    </row>
    <row r="285" spans="1:10">
      <c r="A285" s="13" t="s">
        <v>185</v>
      </c>
      <c r="B285" s="14">
        <v>4.5199999999999996</v>
      </c>
      <c r="C285" s="14">
        <v>8.7100000000000009</v>
      </c>
      <c r="D285" s="14">
        <v>14.98</v>
      </c>
      <c r="E285" s="14">
        <v>8.66</v>
      </c>
      <c r="F285" s="14">
        <v>8.77</v>
      </c>
      <c r="G285" s="14">
        <v>4.33</v>
      </c>
      <c r="H285" s="14"/>
      <c r="I285" s="14"/>
      <c r="J285" s="14"/>
    </row>
    <row r="286" spans="1:10">
      <c r="A286" s="11" t="s">
        <v>273</v>
      </c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3" t="s">
        <v>183</v>
      </c>
      <c r="B287" s="20">
        <v>1739.79</v>
      </c>
      <c r="C287" s="20">
        <v>850.21</v>
      </c>
      <c r="D287" s="20">
        <v>1140.2</v>
      </c>
      <c r="E287" s="20">
        <v>1453.48</v>
      </c>
      <c r="F287" s="20">
        <v>1988.23</v>
      </c>
      <c r="G287" s="20">
        <v>3265.64</v>
      </c>
      <c r="H287" s="20"/>
      <c r="I287" s="20"/>
      <c r="J287" s="20"/>
    </row>
    <row r="288" spans="1:10">
      <c r="A288" s="13" t="s">
        <v>184</v>
      </c>
      <c r="B288" s="14">
        <v>35.85</v>
      </c>
      <c r="C288" s="14">
        <v>75.55</v>
      </c>
      <c r="D288" s="14">
        <v>60.32</v>
      </c>
      <c r="E288" s="14">
        <v>66.650000000000006</v>
      </c>
      <c r="F288" s="14">
        <v>85.66</v>
      </c>
      <c r="G288" s="14">
        <v>154.91999999999999</v>
      </c>
      <c r="H288" s="14"/>
      <c r="I288" s="14"/>
      <c r="J288" s="14"/>
    </row>
    <row r="289" spans="1:10">
      <c r="A289" s="13" t="s">
        <v>185</v>
      </c>
      <c r="B289" s="14">
        <v>2.06</v>
      </c>
      <c r="C289" s="14">
        <v>8.89</v>
      </c>
      <c r="D289" s="14">
        <v>5.29</v>
      </c>
      <c r="E289" s="14">
        <v>4.59</v>
      </c>
      <c r="F289" s="14">
        <v>4.3099999999999996</v>
      </c>
      <c r="G289" s="14">
        <v>4.74</v>
      </c>
      <c r="H289" s="14"/>
      <c r="I289" s="14"/>
      <c r="J289" s="14"/>
    </row>
    <row r="290" spans="1:10">
      <c r="A290" s="16" t="s">
        <v>274</v>
      </c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3" t="s">
        <v>183</v>
      </c>
      <c r="B291" s="20">
        <v>403.77</v>
      </c>
      <c r="C291" s="20">
        <v>184.22</v>
      </c>
      <c r="D291" s="20">
        <v>241.85</v>
      </c>
      <c r="E291" s="20">
        <v>372.4</v>
      </c>
      <c r="F291" s="20">
        <v>445.9</v>
      </c>
      <c r="G291" s="20">
        <v>774.2</v>
      </c>
      <c r="H291" s="20"/>
      <c r="I291" s="20"/>
      <c r="J291" s="20"/>
    </row>
    <row r="292" spans="1:10">
      <c r="A292" s="13" t="s">
        <v>184</v>
      </c>
      <c r="B292" s="14">
        <v>16.45</v>
      </c>
      <c r="C292" s="14">
        <v>24.9</v>
      </c>
      <c r="D292" s="14">
        <v>22.58</v>
      </c>
      <c r="E292" s="14">
        <v>36.69</v>
      </c>
      <c r="F292" s="14">
        <v>28.8</v>
      </c>
      <c r="G292" s="14">
        <v>67.05</v>
      </c>
      <c r="H292" s="14"/>
      <c r="I292" s="14"/>
      <c r="J292" s="14"/>
    </row>
    <row r="293" spans="1:10">
      <c r="A293" s="13" t="s">
        <v>185</v>
      </c>
      <c r="B293" s="14">
        <v>4.07</v>
      </c>
      <c r="C293" s="14">
        <v>13.52</v>
      </c>
      <c r="D293" s="14">
        <v>9.34</v>
      </c>
      <c r="E293" s="14">
        <v>9.85</v>
      </c>
      <c r="F293" s="14">
        <v>6.46</v>
      </c>
      <c r="G293" s="14">
        <v>8.66</v>
      </c>
      <c r="H293" s="14"/>
      <c r="I293" s="14"/>
      <c r="J293" s="14"/>
    </row>
    <row r="294" spans="1:10">
      <c r="A294" s="18" t="s">
        <v>275</v>
      </c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3" t="s">
        <v>183</v>
      </c>
      <c r="B295" s="20">
        <v>324.14</v>
      </c>
      <c r="C295" s="20">
        <v>149.75</v>
      </c>
      <c r="D295" s="20">
        <v>187.75</v>
      </c>
      <c r="E295" s="20">
        <v>289.17</v>
      </c>
      <c r="F295" s="20">
        <v>365.09</v>
      </c>
      <c r="G295" s="20">
        <v>628.71</v>
      </c>
      <c r="H295" s="20"/>
      <c r="I295" s="20"/>
      <c r="J295" s="20"/>
    </row>
    <row r="296" spans="1:10">
      <c r="A296" s="13" t="s">
        <v>184</v>
      </c>
      <c r="B296" s="14">
        <v>16.72</v>
      </c>
      <c r="C296" s="14">
        <v>25.82</v>
      </c>
      <c r="D296" s="14">
        <v>21.87</v>
      </c>
      <c r="E296" s="14">
        <v>36.81</v>
      </c>
      <c r="F296" s="14">
        <v>28.3</v>
      </c>
      <c r="G296" s="14">
        <v>65.62</v>
      </c>
      <c r="H296" s="14"/>
      <c r="I296" s="14"/>
      <c r="J296" s="14"/>
    </row>
    <row r="297" spans="1:10">
      <c r="A297" s="13" t="s">
        <v>185</v>
      </c>
      <c r="B297" s="14">
        <v>5.16</v>
      </c>
      <c r="C297" s="14">
        <v>17.239999999999998</v>
      </c>
      <c r="D297" s="14">
        <v>11.65</v>
      </c>
      <c r="E297" s="14">
        <v>12.73</v>
      </c>
      <c r="F297" s="14">
        <v>7.75</v>
      </c>
      <c r="G297" s="14">
        <v>10.44</v>
      </c>
      <c r="H297" s="14"/>
      <c r="I297" s="14"/>
      <c r="J297" s="14"/>
    </row>
    <row r="298" spans="1:10">
      <c r="A298" s="18" t="s">
        <v>276</v>
      </c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3" t="s">
        <v>183</v>
      </c>
      <c r="B299" s="20">
        <v>79.63</v>
      </c>
      <c r="C299" s="20">
        <v>34.47</v>
      </c>
      <c r="D299" s="20">
        <v>54.1</v>
      </c>
      <c r="E299" s="20">
        <v>83.23</v>
      </c>
      <c r="F299" s="20">
        <v>80.81</v>
      </c>
      <c r="G299" s="20">
        <v>145.49</v>
      </c>
      <c r="H299" s="20"/>
      <c r="I299" s="20"/>
      <c r="J299" s="20"/>
    </row>
    <row r="300" spans="1:10">
      <c r="A300" s="13" t="s">
        <v>184</v>
      </c>
      <c r="B300" s="14">
        <v>3.8</v>
      </c>
      <c r="C300" s="14">
        <v>4.09</v>
      </c>
      <c r="D300" s="14">
        <v>4.95</v>
      </c>
      <c r="E300" s="14">
        <v>8.94</v>
      </c>
      <c r="F300" s="14">
        <v>5.67</v>
      </c>
      <c r="G300" s="14">
        <v>10.56</v>
      </c>
      <c r="H300" s="14"/>
      <c r="I300" s="14"/>
      <c r="J300" s="14"/>
    </row>
    <row r="301" spans="1:10">
      <c r="A301" s="13" t="s">
        <v>185</v>
      </c>
      <c r="B301" s="14">
        <v>4.7699999999999996</v>
      </c>
      <c r="C301" s="14">
        <v>11.86</v>
      </c>
      <c r="D301" s="14">
        <v>9.15</v>
      </c>
      <c r="E301" s="14">
        <v>10.75</v>
      </c>
      <c r="F301" s="14">
        <v>7.02</v>
      </c>
      <c r="G301" s="14">
        <v>7.26</v>
      </c>
      <c r="H301" s="14"/>
      <c r="I301" s="14"/>
      <c r="J301" s="14"/>
    </row>
    <row r="302" spans="1:10">
      <c r="A302" s="16" t="s">
        <v>277</v>
      </c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3" t="s">
        <v>183</v>
      </c>
      <c r="B303" s="20">
        <v>721.2</v>
      </c>
      <c r="C303" s="20">
        <v>337.3</v>
      </c>
      <c r="D303" s="20">
        <v>448.57</v>
      </c>
      <c r="E303" s="20">
        <v>590.80999999999995</v>
      </c>
      <c r="F303" s="20">
        <v>872</v>
      </c>
      <c r="G303" s="20">
        <v>1356.66</v>
      </c>
      <c r="H303" s="20"/>
      <c r="I303" s="20"/>
      <c r="J303" s="20"/>
    </row>
    <row r="304" spans="1:10">
      <c r="A304" s="13" t="s">
        <v>184</v>
      </c>
      <c r="B304" s="14">
        <v>20.100000000000001</v>
      </c>
      <c r="C304" s="14">
        <v>40.369999999999997</v>
      </c>
      <c r="D304" s="14">
        <v>45.71</v>
      </c>
      <c r="E304" s="14">
        <v>41.25</v>
      </c>
      <c r="F304" s="14">
        <v>52.1</v>
      </c>
      <c r="G304" s="14">
        <v>90.34</v>
      </c>
      <c r="H304" s="14"/>
      <c r="I304" s="14"/>
      <c r="J304" s="14"/>
    </row>
    <row r="305" spans="1:10">
      <c r="A305" s="13" t="s">
        <v>185</v>
      </c>
      <c r="B305" s="14">
        <v>2.79</v>
      </c>
      <c r="C305" s="14">
        <v>11.97</v>
      </c>
      <c r="D305" s="14">
        <v>10.19</v>
      </c>
      <c r="E305" s="14">
        <v>6.98</v>
      </c>
      <c r="F305" s="14">
        <v>5.97</v>
      </c>
      <c r="G305" s="14">
        <v>6.66</v>
      </c>
      <c r="H305" s="14"/>
      <c r="I305" s="14"/>
      <c r="J305" s="14"/>
    </row>
    <row r="306" spans="1:10">
      <c r="A306" s="18" t="s">
        <v>278</v>
      </c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3" t="s">
        <v>183</v>
      </c>
      <c r="B307" s="20">
        <v>603.77</v>
      </c>
      <c r="C307" s="20">
        <v>287.14999999999998</v>
      </c>
      <c r="D307" s="20">
        <v>368.35</v>
      </c>
      <c r="E307" s="20">
        <v>489.19</v>
      </c>
      <c r="F307" s="20">
        <v>719.87</v>
      </c>
      <c r="G307" s="20">
        <v>1153.7</v>
      </c>
      <c r="H307" s="20"/>
      <c r="I307" s="20"/>
      <c r="J307" s="20"/>
    </row>
    <row r="308" spans="1:10">
      <c r="A308" s="13" t="s">
        <v>184</v>
      </c>
      <c r="B308" s="14">
        <v>19.45</v>
      </c>
      <c r="C308" s="14">
        <v>37.65</v>
      </c>
      <c r="D308" s="14">
        <v>40.880000000000003</v>
      </c>
      <c r="E308" s="14">
        <v>40.11</v>
      </c>
      <c r="F308" s="14">
        <v>50.42</v>
      </c>
      <c r="G308" s="14">
        <v>86.84</v>
      </c>
      <c r="H308" s="14"/>
      <c r="I308" s="14"/>
      <c r="J308" s="14"/>
    </row>
    <row r="309" spans="1:10">
      <c r="A309" s="13" t="s">
        <v>185</v>
      </c>
      <c r="B309" s="14">
        <v>3.22</v>
      </c>
      <c r="C309" s="14">
        <v>13.11</v>
      </c>
      <c r="D309" s="14">
        <v>11.1</v>
      </c>
      <c r="E309" s="14">
        <v>8.1999999999999993</v>
      </c>
      <c r="F309" s="14">
        <v>7</v>
      </c>
      <c r="G309" s="14">
        <v>7.53</v>
      </c>
      <c r="H309" s="14"/>
      <c r="I309" s="14"/>
      <c r="J309" s="14"/>
    </row>
    <row r="310" spans="1:10">
      <c r="A310" s="18" t="s">
        <v>279</v>
      </c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3" t="s">
        <v>183</v>
      </c>
      <c r="B311" s="20">
        <v>117.43</v>
      </c>
      <c r="C311" s="20">
        <v>50.16</v>
      </c>
      <c r="D311" s="20">
        <v>80.22</v>
      </c>
      <c r="E311" s="20">
        <v>101.61</v>
      </c>
      <c r="F311" s="20">
        <v>152.13</v>
      </c>
      <c r="G311" s="20">
        <v>202.96</v>
      </c>
      <c r="H311" s="20"/>
      <c r="I311" s="20"/>
      <c r="J311" s="20"/>
    </row>
    <row r="312" spans="1:10">
      <c r="A312" s="13" t="s">
        <v>184</v>
      </c>
      <c r="B312" s="14">
        <v>5.4</v>
      </c>
      <c r="C312" s="14">
        <v>7.34</v>
      </c>
      <c r="D312" s="14">
        <v>12.63</v>
      </c>
      <c r="E312" s="14">
        <v>10.09</v>
      </c>
      <c r="F312" s="14">
        <v>13.87</v>
      </c>
      <c r="G312" s="14">
        <v>16.91</v>
      </c>
      <c r="H312" s="14"/>
      <c r="I312" s="14"/>
      <c r="J312" s="14"/>
    </row>
    <row r="313" spans="1:10">
      <c r="A313" s="13" t="s">
        <v>185</v>
      </c>
      <c r="B313" s="14">
        <v>4.5999999999999996</v>
      </c>
      <c r="C313" s="14">
        <v>14.63</v>
      </c>
      <c r="D313" s="14">
        <v>15.75</v>
      </c>
      <c r="E313" s="14">
        <v>9.93</v>
      </c>
      <c r="F313" s="14">
        <v>9.1199999999999992</v>
      </c>
      <c r="G313" s="14">
        <v>8.33</v>
      </c>
      <c r="H313" s="14"/>
      <c r="I313" s="14"/>
      <c r="J313" s="14"/>
    </row>
    <row r="314" spans="1:10">
      <c r="A314" s="16" t="s">
        <v>280</v>
      </c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3" t="s">
        <v>183</v>
      </c>
      <c r="B315" s="20">
        <v>68.13</v>
      </c>
      <c r="C315" s="20">
        <v>42.84</v>
      </c>
      <c r="D315" s="20">
        <v>39.46</v>
      </c>
      <c r="E315" s="20">
        <v>73.12</v>
      </c>
      <c r="F315" s="20">
        <v>87.42</v>
      </c>
      <c r="G315" s="20">
        <v>97.75</v>
      </c>
      <c r="H315" s="20"/>
      <c r="I315" s="20"/>
      <c r="J315" s="20"/>
    </row>
    <row r="316" spans="1:10">
      <c r="A316" s="13" t="s">
        <v>184</v>
      </c>
      <c r="B316" s="14">
        <v>4.03</v>
      </c>
      <c r="C316" s="14">
        <v>6.92</v>
      </c>
      <c r="D316" s="14">
        <v>8.0299999999999994</v>
      </c>
      <c r="E316" s="14">
        <v>11.6</v>
      </c>
      <c r="F316" s="14">
        <v>9.6300000000000008</v>
      </c>
      <c r="G316" s="14">
        <v>11.89</v>
      </c>
      <c r="H316" s="14"/>
      <c r="I316" s="14"/>
      <c r="J316" s="14"/>
    </row>
    <row r="317" spans="1:10">
      <c r="A317" s="13" t="s">
        <v>185</v>
      </c>
      <c r="B317" s="14">
        <v>5.91</v>
      </c>
      <c r="C317" s="14">
        <v>16.16</v>
      </c>
      <c r="D317" s="14">
        <v>20.350000000000001</v>
      </c>
      <c r="E317" s="14">
        <v>15.87</v>
      </c>
      <c r="F317" s="14">
        <v>11.02</v>
      </c>
      <c r="G317" s="14">
        <v>12.16</v>
      </c>
      <c r="H317" s="14"/>
      <c r="I317" s="14"/>
      <c r="J317" s="14"/>
    </row>
    <row r="318" spans="1:10">
      <c r="A318" s="16" t="s">
        <v>281</v>
      </c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3" t="s">
        <v>183</v>
      </c>
      <c r="B319" s="20">
        <v>321.14</v>
      </c>
      <c r="C319" s="20">
        <v>178.17</v>
      </c>
      <c r="D319" s="20">
        <v>264.37</v>
      </c>
      <c r="E319" s="20">
        <v>252.13</v>
      </c>
      <c r="F319" s="20">
        <v>351.87</v>
      </c>
      <c r="G319" s="20">
        <v>558.91999999999996</v>
      </c>
      <c r="H319" s="20"/>
      <c r="I319" s="20"/>
      <c r="J319" s="20"/>
    </row>
    <row r="320" spans="1:10">
      <c r="A320" s="13" t="s">
        <v>184</v>
      </c>
      <c r="B320" s="14">
        <v>11.9</v>
      </c>
      <c r="C320" s="14">
        <v>25.83</v>
      </c>
      <c r="D320" s="14">
        <v>23.83</v>
      </c>
      <c r="E320" s="14">
        <v>21.71</v>
      </c>
      <c r="F320" s="14">
        <v>29.67</v>
      </c>
      <c r="G320" s="14">
        <v>38.33</v>
      </c>
      <c r="H320" s="14"/>
      <c r="I320" s="14"/>
      <c r="J320" s="14"/>
    </row>
    <row r="321" spans="1:10">
      <c r="A321" s="13" t="s">
        <v>185</v>
      </c>
      <c r="B321" s="14">
        <v>3.71</v>
      </c>
      <c r="C321" s="14">
        <v>14.5</v>
      </c>
      <c r="D321" s="14">
        <v>9.01</v>
      </c>
      <c r="E321" s="14">
        <v>8.61</v>
      </c>
      <c r="F321" s="14">
        <v>8.43</v>
      </c>
      <c r="G321" s="14">
        <v>6.86</v>
      </c>
      <c r="H321" s="14"/>
      <c r="I321" s="14"/>
      <c r="J321" s="14"/>
    </row>
    <row r="322" spans="1:10">
      <c r="A322" s="16" t="s">
        <v>282</v>
      </c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3" t="s">
        <v>183</v>
      </c>
      <c r="B323" s="20">
        <v>225.54</v>
      </c>
      <c r="C323" s="20">
        <v>107.68</v>
      </c>
      <c r="D323" s="20">
        <v>145.96</v>
      </c>
      <c r="E323" s="20">
        <v>165.02</v>
      </c>
      <c r="F323" s="20">
        <v>231.03</v>
      </c>
      <c r="G323" s="20">
        <v>478.11</v>
      </c>
      <c r="H323" s="20"/>
      <c r="I323" s="20"/>
      <c r="J323" s="20"/>
    </row>
    <row r="324" spans="1:10">
      <c r="A324" s="13" t="s">
        <v>184</v>
      </c>
      <c r="B324" s="14">
        <v>9.48</v>
      </c>
      <c r="C324" s="14">
        <v>9.8699999999999992</v>
      </c>
      <c r="D324" s="14">
        <v>8.61</v>
      </c>
      <c r="E324" s="14">
        <v>15.89</v>
      </c>
      <c r="F324" s="14">
        <v>17.809999999999999</v>
      </c>
      <c r="G324" s="14">
        <v>29.1</v>
      </c>
      <c r="H324" s="14"/>
      <c r="I324" s="14"/>
      <c r="J324" s="14"/>
    </row>
    <row r="325" spans="1:10">
      <c r="A325" s="13" t="s">
        <v>185</v>
      </c>
      <c r="B325" s="14">
        <v>4.21</v>
      </c>
      <c r="C325" s="14">
        <v>9.16</v>
      </c>
      <c r="D325" s="14">
        <v>5.9</v>
      </c>
      <c r="E325" s="14">
        <v>9.6300000000000008</v>
      </c>
      <c r="F325" s="14">
        <v>7.71</v>
      </c>
      <c r="G325" s="14">
        <v>6.09</v>
      </c>
      <c r="H325" s="14"/>
      <c r="I325" s="14"/>
      <c r="J325" s="14"/>
    </row>
    <row r="326" spans="1:10">
      <c r="A326" s="11" t="s">
        <v>283</v>
      </c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3" t="s">
        <v>183</v>
      </c>
      <c r="B327" s="20">
        <v>8292.7900000000009</v>
      </c>
      <c r="C327" s="20">
        <v>3256.15</v>
      </c>
      <c r="D327" s="20">
        <v>5141.76</v>
      </c>
      <c r="E327" s="20">
        <v>7592.02</v>
      </c>
      <c r="F327" s="20">
        <v>10205.120000000001</v>
      </c>
      <c r="G327" s="20">
        <v>15263.71</v>
      </c>
      <c r="H327" s="20"/>
      <c r="I327" s="20"/>
      <c r="J327" s="20"/>
    </row>
    <row r="328" spans="1:10">
      <c r="A328" s="13" t="s">
        <v>184</v>
      </c>
      <c r="B328" s="14">
        <v>146.72999999999999</v>
      </c>
      <c r="C328" s="14">
        <v>141.77000000000001</v>
      </c>
      <c r="D328" s="14">
        <v>219.24</v>
      </c>
      <c r="E328" s="14">
        <v>186.18</v>
      </c>
      <c r="F328" s="14">
        <v>285.04000000000002</v>
      </c>
      <c r="G328" s="14">
        <v>388.41</v>
      </c>
      <c r="H328" s="14"/>
      <c r="I328" s="14"/>
      <c r="J328" s="14"/>
    </row>
    <row r="329" spans="1:10">
      <c r="A329" s="13" t="s">
        <v>185</v>
      </c>
      <c r="B329" s="14">
        <v>1.77</v>
      </c>
      <c r="C329" s="14">
        <v>4.3499999999999996</v>
      </c>
      <c r="D329" s="14">
        <v>4.26</v>
      </c>
      <c r="E329" s="14">
        <v>2.4500000000000002</v>
      </c>
      <c r="F329" s="14">
        <v>2.79</v>
      </c>
      <c r="G329" s="14">
        <v>2.54</v>
      </c>
      <c r="H329" s="14"/>
      <c r="I329" s="14"/>
      <c r="J329" s="14"/>
    </row>
    <row r="330" spans="1:10">
      <c r="A330" s="16" t="s">
        <v>284</v>
      </c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3" t="s">
        <v>183</v>
      </c>
      <c r="B331" s="20">
        <v>2668.56</v>
      </c>
      <c r="C331" s="20">
        <v>826.61</v>
      </c>
      <c r="D331" s="20">
        <v>1357.6</v>
      </c>
      <c r="E331" s="20">
        <v>2207.9299999999998</v>
      </c>
      <c r="F331" s="20">
        <v>3392.16</v>
      </c>
      <c r="G331" s="20">
        <v>5556.89</v>
      </c>
      <c r="H331" s="20"/>
      <c r="I331" s="20"/>
      <c r="J331" s="20"/>
    </row>
    <row r="332" spans="1:10">
      <c r="A332" s="13" t="s">
        <v>184</v>
      </c>
      <c r="B332" s="14">
        <v>116.62</v>
      </c>
      <c r="C332" s="14">
        <v>106.84</v>
      </c>
      <c r="D332" s="14">
        <v>171.88</v>
      </c>
      <c r="E332" s="14">
        <v>135.36000000000001</v>
      </c>
      <c r="F332" s="14">
        <v>229.1</v>
      </c>
      <c r="G332" s="14">
        <v>332.64</v>
      </c>
      <c r="H332" s="14"/>
      <c r="I332" s="14"/>
      <c r="J332" s="14"/>
    </row>
    <row r="333" spans="1:10">
      <c r="A333" s="13" t="s">
        <v>185</v>
      </c>
      <c r="B333" s="14">
        <v>4.37</v>
      </c>
      <c r="C333" s="14">
        <v>12.93</v>
      </c>
      <c r="D333" s="14">
        <v>12.66</v>
      </c>
      <c r="E333" s="14">
        <v>6.13</v>
      </c>
      <c r="F333" s="14">
        <v>6.75</v>
      </c>
      <c r="G333" s="14">
        <v>5.99</v>
      </c>
      <c r="H333" s="14"/>
      <c r="I333" s="14"/>
      <c r="J333" s="14"/>
    </row>
    <row r="334" spans="1:10">
      <c r="A334" s="18" t="s">
        <v>285</v>
      </c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3" t="s">
        <v>183</v>
      </c>
      <c r="B335" s="20">
        <v>1265.45</v>
      </c>
      <c r="C335" s="20">
        <v>300.99</v>
      </c>
      <c r="D335" s="20">
        <v>449.17</v>
      </c>
      <c r="E335" s="20">
        <v>748.43</v>
      </c>
      <c r="F335" s="20">
        <v>1580.24</v>
      </c>
      <c r="G335" s="20">
        <v>3248.26</v>
      </c>
      <c r="H335" s="20"/>
      <c r="I335" s="20"/>
      <c r="J335" s="20"/>
    </row>
    <row r="336" spans="1:10">
      <c r="A336" s="13" t="s">
        <v>184</v>
      </c>
      <c r="B336" s="14">
        <v>83.76</v>
      </c>
      <c r="C336" s="14">
        <v>90.2</v>
      </c>
      <c r="D336" s="14">
        <v>100.83</v>
      </c>
      <c r="E336" s="14">
        <v>104.26</v>
      </c>
      <c r="F336" s="14">
        <v>152.88999999999999</v>
      </c>
      <c r="G336" s="14">
        <v>297.02999999999997</v>
      </c>
      <c r="H336" s="14"/>
      <c r="I336" s="14"/>
      <c r="J336" s="14"/>
    </row>
    <row r="337" spans="1:10">
      <c r="A337" s="13" t="s">
        <v>185</v>
      </c>
      <c r="B337" s="14">
        <v>6.62</v>
      </c>
      <c r="C337" s="14">
        <v>29.97</v>
      </c>
      <c r="D337" s="14">
        <v>22.45</v>
      </c>
      <c r="E337" s="14">
        <v>13.93</v>
      </c>
      <c r="F337" s="14">
        <v>9.67</v>
      </c>
      <c r="G337" s="14">
        <v>9.14</v>
      </c>
      <c r="H337" s="14"/>
      <c r="I337" s="14"/>
      <c r="J337" s="14"/>
    </row>
    <row r="338" spans="1:10">
      <c r="A338" s="18" t="s">
        <v>286</v>
      </c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3" t="s">
        <v>183</v>
      </c>
      <c r="B339" s="20">
        <v>1338.96</v>
      </c>
      <c r="C339" s="20">
        <v>511.89</v>
      </c>
      <c r="D339" s="20">
        <v>896.51</v>
      </c>
      <c r="E339" s="20">
        <v>1405.08</v>
      </c>
      <c r="F339" s="20">
        <v>1773.38</v>
      </c>
      <c r="G339" s="20">
        <v>2106.3200000000002</v>
      </c>
      <c r="H339" s="20"/>
      <c r="I339" s="20"/>
      <c r="J339" s="20"/>
    </row>
    <row r="340" spans="1:10">
      <c r="A340" s="13" t="s">
        <v>184</v>
      </c>
      <c r="B340" s="14">
        <v>66.22</v>
      </c>
      <c r="C340" s="14">
        <v>71.03</v>
      </c>
      <c r="D340" s="14">
        <v>103.55</v>
      </c>
      <c r="E340" s="14">
        <v>132.24</v>
      </c>
      <c r="F340" s="14">
        <v>164.81</v>
      </c>
      <c r="G340" s="14">
        <v>157.05000000000001</v>
      </c>
      <c r="H340" s="14"/>
      <c r="I340" s="14"/>
      <c r="J340" s="14"/>
    </row>
    <row r="341" spans="1:10">
      <c r="A341" s="13" t="s">
        <v>185</v>
      </c>
      <c r="B341" s="14">
        <v>4.95</v>
      </c>
      <c r="C341" s="14">
        <v>13.88</v>
      </c>
      <c r="D341" s="14">
        <v>11.55</v>
      </c>
      <c r="E341" s="14">
        <v>9.41</v>
      </c>
      <c r="F341" s="14">
        <v>9.2899999999999991</v>
      </c>
      <c r="G341" s="14">
        <v>7.46</v>
      </c>
      <c r="H341" s="14"/>
      <c r="I341" s="14"/>
      <c r="J341" s="14"/>
    </row>
    <row r="342" spans="1:10">
      <c r="A342" s="18" t="s">
        <v>287</v>
      </c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3" t="s">
        <v>183</v>
      </c>
      <c r="B343" s="20">
        <v>64.16</v>
      </c>
      <c r="C343" s="20">
        <v>13.73</v>
      </c>
      <c r="D343" s="20">
        <v>11.91</v>
      </c>
      <c r="E343" s="20">
        <v>54.43</v>
      </c>
      <c r="F343" s="20">
        <v>38.54</v>
      </c>
      <c r="G343" s="20">
        <v>202.31</v>
      </c>
      <c r="H343" s="20"/>
      <c r="I343" s="20"/>
      <c r="J343" s="20"/>
    </row>
    <row r="344" spans="1:10">
      <c r="A344" s="13" t="s">
        <v>184</v>
      </c>
      <c r="B344" s="14">
        <v>13.17</v>
      </c>
      <c r="C344" s="14">
        <v>7.2</v>
      </c>
      <c r="D344" s="14">
        <v>8.11</v>
      </c>
      <c r="E344" s="14">
        <v>17.32</v>
      </c>
      <c r="F344" s="14">
        <v>16.649999999999999</v>
      </c>
      <c r="G344" s="14">
        <v>53.7</v>
      </c>
      <c r="H344" s="14"/>
      <c r="I344" s="14"/>
      <c r="J344" s="14"/>
    </row>
    <row r="345" spans="1:10">
      <c r="A345" s="13" t="s">
        <v>185</v>
      </c>
      <c r="B345" s="14">
        <v>20.52</v>
      </c>
      <c r="C345" s="14">
        <v>52.41</v>
      </c>
      <c r="D345" s="14">
        <v>68.05</v>
      </c>
      <c r="E345" s="14">
        <v>31.81</v>
      </c>
      <c r="F345" s="14">
        <v>43.2</v>
      </c>
      <c r="G345" s="14">
        <v>26.54</v>
      </c>
      <c r="H345" s="14"/>
      <c r="I345" s="14"/>
      <c r="J345" s="14"/>
    </row>
    <row r="346" spans="1:10">
      <c r="A346" s="16" t="s">
        <v>288</v>
      </c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3" t="s">
        <v>183</v>
      </c>
      <c r="B347" s="20">
        <v>2654.56</v>
      </c>
      <c r="C347" s="20">
        <v>1226.79</v>
      </c>
      <c r="D347" s="20">
        <v>1981.27</v>
      </c>
      <c r="E347" s="20">
        <v>2694.18</v>
      </c>
      <c r="F347" s="20">
        <v>3294.91</v>
      </c>
      <c r="G347" s="20">
        <v>4073.44</v>
      </c>
      <c r="H347" s="20"/>
      <c r="I347" s="20"/>
      <c r="J347" s="20"/>
    </row>
    <row r="348" spans="1:10">
      <c r="A348" s="13" t="s">
        <v>184</v>
      </c>
      <c r="B348" s="14">
        <v>30.16</v>
      </c>
      <c r="C348" s="14">
        <v>30.56</v>
      </c>
      <c r="D348" s="14">
        <v>37.65</v>
      </c>
      <c r="E348" s="14">
        <v>47.36</v>
      </c>
      <c r="F348" s="14">
        <v>42.86</v>
      </c>
      <c r="G348" s="14">
        <v>54.23</v>
      </c>
      <c r="H348" s="14"/>
      <c r="I348" s="14"/>
      <c r="J348" s="14"/>
    </row>
    <row r="349" spans="1:10">
      <c r="A349" s="13" t="s">
        <v>185</v>
      </c>
      <c r="B349" s="14">
        <v>1.1399999999999999</v>
      </c>
      <c r="C349" s="14">
        <v>2.4900000000000002</v>
      </c>
      <c r="D349" s="14">
        <v>1.9</v>
      </c>
      <c r="E349" s="14">
        <v>1.76</v>
      </c>
      <c r="F349" s="14">
        <v>1.3</v>
      </c>
      <c r="G349" s="14">
        <v>1.33</v>
      </c>
      <c r="H349" s="14"/>
      <c r="I349" s="14"/>
      <c r="J349" s="14"/>
    </row>
    <row r="350" spans="1:10">
      <c r="A350" s="16" t="s">
        <v>289</v>
      </c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3" t="s">
        <v>183</v>
      </c>
      <c r="B351" s="20">
        <v>2453.5700000000002</v>
      </c>
      <c r="C351" s="20">
        <v>1020.42</v>
      </c>
      <c r="D351" s="20">
        <v>1598.91</v>
      </c>
      <c r="E351" s="20">
        <v>2322.4299999999998</v>
      </c>
      <c r="F351" s="20">
        <v>3043.37</v>
      </c>
      <c r="G351" s="20">
        <v>4280.95</v>
      </c>
      <c r="H351" s="20"/>
      <c r="I351" s="20"/>
      <c r="J351" s="20"/>
    </row>
    <row r="352" spans="1:10">
      <c r="A352" s="13" t="s">
        <v>184</v>
      </c>
      <c r="B352" s="14">
        <v>47.75</v>
      </c>
      <c r="C352" s="14">
        <v>85.36</v>
      </c>
      <c r="D352" s="14">
        <v>63.15</v>
      </c>
      <c r="E352" s="14">
        <v>97.93</v>
      </c>
      <c r="F352" s="14">
        <v>125.34</v>
      </c>
      <c r="G352" s="14">
        <v>124.18</v>
      </c>
      <c r="H352" s="14"/>
      <c r="I352" s="14"/>
      <c r="J352" s="14"/>
    </row>
    <row r="353" spans="1:10">
      <c r="A353" s="13" t="s">
        <v>185</v>
      </c>
      <c r="B353" s="14">
        <v>1.95</v>
      </c>
      <c r="C353" s="14">
        <v>8.3699999999999992</v>
      </c>
      <c r="D353" s="14">
        <v>3.95</v>
      </c>
      <c r="E353" s="14">
        <v>4.22</v>
      </c>
      <c r="F353" s="14">
        <v>4.12</v>
      </c>
      <c r="G353" s="14">
        <v>2.9</v>
      </c>
      <c r="H353" s="14"/>
      <c r="I353" s="14"/>
      <c r="J353" s="14"/>
    </row>
    <row r="354" spans="1:10">
      <c r="A354" s="18" t="s">
        <v>290</v>
      </c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3" t="s">
        <v>183</v>
      </c>
      <c r="B355" s="20">
        <v>232.6</v>
      </c>
      <c r="C355" s="20">
        <v>44.82</v>
      </c>
      <c r="D355" s="20">
        <v>119.06</v>
      </c>
      <c r="E355" s="20">
        <v>227.67</v>
      </c>
      <c r="F355" s="20">
        <v>324.61</v>
      </c>
      <c r="G355" s="20">
        <v>446.55</v>
      </c>
      <c r="H355" s="20"/>
      <c r="I355" s="20"/>
      <c r="J355" s="20"/>
    </row>
    <row r="356" spans="1:10">
      <c r="A356" s="13" t="s">
        <v>184</v>
      </c>
      <c r="B356" s="14">
        <v>6.13</v>
      </c>
      <c r="C356" s="14">
        <v>4.7300000000000004</v>
      </c>
      <c r="D356" s="14">
        <v>6.69</v>
      </c>
      <c r="E356" s="14">
        <v>10.19</v>
      </c>
      <c r="F356" s="14">
        <v>12.72</v>
      </c>
      <c r="G356" s="14">
        <v>20.98</v>
      </c>
      <c r="H356" s="14"/>
      <c r="I356" s="14"/>
      <c r="J356" s="14"/>
    </row>
    <row r="357" spans="1:10">
      <c r="A357" s="13" t="s">
        <v>185</v>
      </c>
      <c r="B357" s="14">
        <v>2.64</v>
      </c>
      <c r="C357" s="14">
        <v>10.56</v>
      </c>
      <c r="D357" s="14">
        <v>5.62</v>
      </c>
      <c r="E357" s="14">
        <v>4.4800000000000004</v>
      </c>
      <c r="F357" s="14">
        <v>3.92</v>
      </c>
      <c r="G357" s="14">
        <v>4.7</v>
      </c>
      <c r="H357" s="14"/>
      <c r="I357" s="14"/>
      <c r="J357" s="14"/>
    </row>
    <row r="358" spans="1:10">
      <c r="A358" s="18" t="s">
        <v>291</v>
      </c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3" t="s">
        <v>183</v>
      </c>
      <c r="B359" s="20">
        <v>804.93</v>
      </c>
      <c r="C359" s="20">
        <v>314.58</v>
      </c>
      <c r="D359" s="20">
        <v>526.08000000000004</v>
      </c>
      <c r="E359" s="20">
        <v>739.46</v>
      </c>
      <c r="F359" s="20">
        <v>1016.83</v>
      </c>
      <c r="G359" s="20">
        <v>1426.99</v>
      </c>
      <c r="H359" s="20"/>
      <c r="I359" s="20"/>
      <c r="J359" s="20"/>
    </row>
    <row r="360" spans="1:10">
      <c r="A360" s="13" t="s">
        <v>184</v>
      </c>
      <c r="B360" s="14">
        <v>16.89</v>
      </c>
      <c r="C360" s="14">
        <v>14.18</v>
      </c>
      <c r="D360" s="14">
        <v>20.66</v>
      </c>
      <c r="E360" s="14">
        <v>32.74</v>
      </c>
      <c r="F360" s="14">
        <v>31.61</v>
      </c>
      <c r="G360" s="14">
        <v>50.03</v>
      </c>
      <c r="H360" s="14"/>
      <c r="I360" s="14"/>
      <c r="J360" s="14"/>
    </row>
    <row r="361" spans="1:10">
      <c r="A361" s="13" t="s">
        <v>185</v>
      </c>
      <c r="B361" s="14">
        <v>2.1</v>
      </c>
      <c r="C361" s="14">
        <v>4.51</v>
      </c>
      <c r="D361" s="14">
        <v>3.93</v>
      </c>
      <c r="E361" s="14">
        <v>4.43</v>
      </c>
      <c r="F361" s="14">
        <v>3.11</v>
      </c>
      <c r="G361" s="14">
        <v>3.51</v>
      </c>
      <c r="H361" s="14"/>
      <c r="I361" s="14"/>
      <c r="J361" s="14"/>
    </row>
    <row r="362" spans="1:10">
      <c r="A362" s="18" t="s">
        <v>292</v>
      </c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3" t="s">
        <v>183</v>
      </c>
      <c r="B363" s="20">
        <v>983.31</v>
      </c>
      <c r="C363" s="20">
        <v>521.80999999999995</v>
      </c>
      <c r="D363" s="20">
        <v>714.22</v>
      </c>
      <c r="E363" s="20">
        <v>992.48</v>
      </c>
      <c r="F363" s="20">
        <v>1236.07</v>
      </c>
      <c r="G363" s="20">
        <v>1451.15</v>
      </c>
      <c r="H363" s="20"/>
      <c r="I363" s="20"/>
      <c r="J363" s="20"/>
    </row>
    <row r="364" spans="1:10">
      <c r="A364" s="13" t="s">
        <v>184</v>
      </c>
      <c r="B364" s="14">
        <v>41.55</v>
      </c>
      <c r="C364" s="14">
        <v>77.180000000000007</v>
      </c>
      <c r="D364" s="14">
        <v>59.35</v>
      </c>
      <c r="E364" s="14">
        <v>85.12</v>
      </c>
      <c r="F364" s="14">
        <v>121.07</v>
      </c>
      <c r="G364" s="14">
        <v>110.34</v>
      </c>
      <c r="H364" s="14"/>
      <c r="I364" s="14"/>
      <c r="J364" s="14"/>
    </row>
    <row r="365" spans="1:10">
      <c r="A365" s="13" t="s">
        <v>185</v>
      </c>
      <c r="B365" s="14">
        <v>4.2300000000000004</v>
      </c>
      <c r="C365" s="14">
        <v>14.79</v>
      </c>
      <c r="D365" s="14">
        <v>8.31</v>
      </c>
      <c r="E365" s="14">
        <v>8.58</v>
      </c>
      <c r="F365" s="14">
        <v>9.7899999999999991</v>
      </c>
      <c r="G365" s="14">
        <v>7.6</v>
      </c>
      <c r="H365" s="14"/>
      <c r="I365" s="14"/>
      <c r="J365" s="14"/>
    </row>
    <row r="366" spans="1:10">
      <c r="A366" s="13"/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1:10">
      <c r="A367" s="18" t="s">
        <v>293</v>
      </c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3" t="s">
        <v>183</v>
      </c>
      <c r="B368" s="20">
        <v>432.73</v>
      </c>
      <c r="C368" s="20">
        <v>139.22</v>
      </c>
      <c r="D368" s="20">
        <v>239.55</v>
      </c>
      <c r="E368" s="20">
        <v>362.82</v>
      </c>
      <c r="F368" s="20">
        <v>465.86</v>
      </c>
      <c r="G368" s="20">
        <v>956.26</v>
      </c>
      <c r="H368" s="20"/>
      <c r="I368" s="20"/>
      <c r="J368" s="20"/>
    </row>
    <row r="369" spans="1:10">
      <c r="A369" s="13" t="s">
        <v>184</v>
      </c>
      <c r="B369" s="14">
        <v>11.77</v>
      </c>
      <c r="C369" s="14">
        <v>15.06</v>
      </c>
      <c r="D369" s="14">
        <v>13.81</v>
      </c>
      <c r="E369" s="14">
        <v>20.66</v>
      </c>
      <c r="F369" s="14">
        <v>21.21</v>
      </c>
      <c r="G369" s="14">
        <v>32.68</v>
      </c>
      <c r="H369" s="14"/>
      <c r="I369" s="14"/>
      <c r="J369" s="14"/>
    </row>
    <row r="370" spans="1:10">
      <c r="A370" s="13" t="s">
        <v>185</v>
      </c>
      <c r="B370" s="14">
        <v>2.72</v>
      </c>
      <c r="C370" s="14">
        <v>10.81</v>
      </c>
      <c r="D370" s="14">
        <v>5.77</v>
      </c>
      <c r="E370" s="14">
        <v>5.69</v>
      </c>
      <c r="F370" s="14">
        <v>4.55</v>
      </c>
      <c r="G370" s="14">
        <v>3.42</v>
      </c>
      <c r="H370" s="14"/>
      <c r="I370" s="14"/>
      <c r="J370" s="14"/>
    </row>
    <row r="371" spans="1:10">
      <c r="A371" s="16" t="s">
        <v>374</v>
      </c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3" t="s">
        <v>183</v>
      </c>
      <c r="B372" s="20">
        <v>516.1</v>
      </c>
      <c r="C372" s="20">
        <v>182.32</v>
      </c>
      <c r="D372" s="20">
        <v>203.98</v>
      </c>
      <c r="E372" s="20">
        <v>367.48</v>
      </c>
      <c r="F372" s="20">
        <v>474.69</v>
      </c>
      <c r="G372" s="20">
        <v>1352.43</v>
      </c>
      <c r="H372" s="20"/>
      <c r="I372" s="20"/>
      <c r="J372" s="20"/>
    </row>
    <row r="373" spans="1:10">
      <c r="A373" s="13" t="s">
        <v>184</v>
      </c>
      <c r="B373" s="14">
        <v>17.170000000000002</v>
      </c>
      <c r="C373" s="14">
        <v>13.95</v>
      </c>
      <c r="D373" s="14">
        <v>15.48</v>
      </c>
      <c r="E373" s="14">
        <v>25.55</v>
      </c>
      <c r="F373" s="14">
        <v>27.2</v>
      </c>
      <c r="G373" s="14">
        <v>68.13</v>
      </c>
      <c r="H373" s="14"/>
      <c r="I373" s="14"/>
      <c r="J373" s="14"/>
    </row>
    <row r="374" spans="1:10">
      <c r="A374" s="13" t="s">
        <v>185</v>
      </c>
      <c r="B374" s="14">
        <v>3.33</v>
      </c>
      <c r="C374" s="14">
        <v>7.65</v>
      </c>
      <c r="D374" s="14">
        <v>7.59</v>
      </c>
      <c r="E374" s="14">
        <v>6.95</v>
      </c>
      <c r="F374" s="14">
        <v>5.73</v>
      </c>
      <c r="G374" s="14">
        <v>5.04</v>
      </c>
      <c r="H374" s="14"/>
      <c r="I374" s="14"/>
      <c r="J374" s="14"/>
    </row>
    <row r="375" spans="1:10">
      <c r="A375" s="11" t="s">
        <v>295</v>
      </c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3" t="s">
        <v>183</v>
      </c>
      <c r="B376" s="20">
        <v>3312.92</v>
      </c>
      <c r="C376" s="20">
        <v>1489.04</v>
      </c>
      <c r="D376" s="20">
        <v>2611.15</v>
      </c>
      <c r="E376" s="20">
        <v>3319.04</v>
      </c>
      <c r="F376" s="20">
        <v>3994.11</v>
      </c>
      <c r="G376" s="20">
        <v>5148.9399999999996</v>
      </c>
      <c r="H376" s="20"/>
      <c r="I376" s="20"/>
      <c r="J376" s="20"/>
    </row>
    <row r="377" spans="1:10">
      <c r="A377" s="13" t="s">
        <v>184</v>
      </c>
      <c r="B377" s="14">
        <v>60.87</v>
      </c>
      <c r="C377" s="14">
        <v>76.150000000000006</v>
      </c>
      <c r="D377" s="14">
        <v>64.349999999999994</v>
      </c>
      <c r="E377" s="14">
        <v>92.08</v>
      </c>
      <c r="F377" s="14">
        <v>110.93</v>
      </c>
      <c r="G377" s="14">
        <v>116.27</v>
      </c>
      <c r="H377" s="14"/>
      <c r="I377" s="14"/>
      <c r="J377" s="14"/>
    </row>
    <row r="378" spans="1:10">
      <c r="A378" s="13" t="s">
        <v>185</v>
      </c>
      <c r="B378" s="14">
        <v>1.84</v>
      </c>
      <c r="C378" s="14">
        <v>5.1100000000000003</v>
      </c>
      <c r="D378" s="14">
        <v>2.46</v>
      </c>
      <c r="E378" s="14">
        <v>2.77</v>
      </c>
      <c r="F378" s="14">
        <v>2.78</v>
      </c>
      <c r="G378" s="14">
        <v>2.2599999999999998</v>
      </c>
      <c r="H378" s="14"/>
      <c r="I378" s="14"/>
      <c r="J378" s="14"/>
    </row>
    <row r="379" spans="1:10">
      <c r="A379" s="16" t="s">
        <v>296</v>
      </c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3" t="s">
        <v>183</v>
      </c>
      <c r="B380" s="20">
        <v>1922.19</v>
      </c>
      <c r="C380" s="20">
        <v>875.13</v>
      </c>
      <c r="D380" s="20">
        <v>1612.62</v>
      </c>
      <c r="E380" s="20">
        <v>1950.62</v>
      </c>
      <c r="F380" s="20">
        <v>2360.2399999999998</v>
      </c>
      <c r="G380" s="20">
        <v>2810.82</v>
      </c>
      <c r="H380" s="20"/>
      <c r="I380" s="20"/>
      <c r="J380" s="20"/>
    </row>
    <row r="381" spans="1:10">
      <c r="A381" s="13" t="s">
        <v>184</v>
      </c>
      <c r="B381" s="14">
        <v>30.4</v>
      </c>
      <c r="C381" s="14">
        <v>37.76</v>
      </c>
      <c r="D381" s="14">
        <v>42.81</v>
      </c>
      <c r="E381" s="14">
        <v>36.42</v>
      </c>
      <c r="F381" s="14">
        <v>63.55</v>
      </c>
      <c r="G381" s="14">
        <v>72.37</v>
      </c>
      <c r="H381" s="14"/>
      <c r="I381" s="14"/>
      <c r="J381" s="14"/>
    </row>
    <row r="382" spans="1:10">
      <c r="A382" s="13" t="s">
        <v>185</v>
      </c>
      <c r="B382" s="14">
        <v>1.58</v>
      </c>
      <c r="C382" s="14">
        <v>4.32</v>
      </c>
      <c r="D382" s="14">
        <v>2.65</v>
      </c>
      <c r="E382" s="14">
        <v>1.87</v>
      </c>
      <c r="F382" s="14">
        <v>2.69</v>
      </c>
      <c r="G382" s="14">
        <v>2.57</v>
      </c>
      <c r="H382" s="14"/>
      <c r="I382" s="14"/>
      <c r="J382" s="14"/>
    </row>
    <row r="383" spans="1:10">
      <c r="A383" s="16" t="s">
        <v>297</v>
      </c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3" t="s">
        <v>183</v>
      </c>
      <c r="B384" s="20">
        <v>767.64</v>
      </c>
      <c r="C384" s="20">
        <v>274.61</v>
      </c>
      <c r="D384" s="20">
        <v>495.16</v>
      </c>
      <c r="E384" s="20">
        <v>755.82</v>
      </c>
      <c r="F384" s="20">
        <v>939.22</v>
      </c>
      <c r="G384" s="20">
        <v>1372.82</v>
      </c>
      <c r="H384" s="20"/>
      <c r="I384" s="20"/>
      <c r="J384" s="20"/>
    </row>
    <row r="385" spans="1:10">
      <c r="A385" s="13" t="s">
        <v>184</v>
      </c>
      <c r="B385" s="14">
        <v>34.49</v>
      </c>
      <c r="C385" s="14">
        <v>48.76</v>
      </c>
      <c r="D385" s="14">
        <v>28.8</v>
      </c>
      <c r="E385" s="14">
        <v>71.53</v>
      </c>
      <c r="F385" s="14">
        <v>75</v>
      </c>
      <c r="G385" s="14">
        <v>66.08</v>
      </c>
      <c r="H385" s="14"/>
      <c r="I385" s="14"/>
      <c r="J385" s="14"/>
    </row>
    <row r="386" spans="1:10">
      <c r="A386" s="13" t="s">
        <v>185</v>
      </c>
      <c r="B386" s="14">
        <v>4.49</v>
      </c>
      <c r="C386" s="14">
        <v>17.760000000000002</v>
      </c>
      <c r="D386" s="14">
        <v>5.82</v>
      </c>
      <c r="E386" s="14">
        <v>9.4600000000000009</v>
      </c>
      <c r="F386" s="14">
        <v>7.99</v>
      </c>
      <c r="G386" s="14">
        <v>4.8099999999999996</v>
      </c>
      <c r="H386" s="14"/>
      <c r="I386" s="14"/>
      <c r="J386" s="14"/>
    </row>
    <row r="387" spans="1:10">
      <c r="A387" s="16" t="s">
        <v>298</v>
      </c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3" t="s">
        <v>183</v>
      </c>
      <c r="B388" s="20">
        <v>489.06</v>
      </c>
      <c r="C388" s="20">
        <v>277.61</v>
      </c>
      <c r="D388" s="20">
        <v>418.12</v>
      </c>
      <c r="E388" s="20">
        <v>495.57</v>
      </c>
      <c r="F388" s="20">
        <v>532.28</v>
      </c>
      <c r="G388" s="20">
        <v>721.57</v>
      </c>
      <c r="H388" s="20"/>
      <c r="I388" s="20"/>
      <c r="J388" s="20"/>
    </row>
    <row r="389" spans="1:10">
      <c r="A389" s="13" t="s">
        <v>184</v>
      </c>
      <c r="B389" s="14">
        <v>14</v>
      </c>
      <c r="C389" s="14">
        <v>16.010000000000002</v>
      </c>
      <c r="D389" s="14">
        <v>21.37</v>
      </c>
      <c r="E389" s="14">
        <v>20.170000000000002</v>
      </c>
      <c r="F389" s="14">
        <v>39.46</v>
      </c>
      <c r="G389" s="14">
        <v>27.69</v>
      </c>
      <c r="H389" s="14"/>
      <c r="I389" s="14"/>
      <c r="J389" s="14"/>
    </row>
    <row r="390" spans="1:10">
      <c r="A390" s="13" t="s">
        <v>185</v>
      </c>
      <c r="B390" s="14">
        <v>2.86</v>
      </c>
      <c r="C390" s="14">
        <v>5.77</v>
      </c>
      <c r="D390" s="14">
        <v>5.1100000000000003</v>
      </c>
      <c r="E390" s="14">
        <v>4.07</v>
      </c>
      <c r="F390" s="14">
        <v>7.41</v>
      </c>
      <c r="G390" s="14">
        <v>3.84</v>
      </c>
      <c r="H390" s="14"/>
      <c r="I390" s="14"/>
      <c r="J390" s="14"/>
    </row>
    <row r="391" spans="1:10">
      <c r="A391" s="16" t="s">
        <v>299</v>
      </c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3" t="s">
        <v>183</v>
      </c>
      <c r="B392" s="20">
        <v>134.03</v>
      </c>
      <c r="C392" s="20">
        <v>61.7</v>
      </c>
      <c r="D392" s="20">
        <v>85.26</v>
      </c>
      <c r="E392" s="20">
        <v>117.03</v>
      </c>
      <c r="F392" s="20">
        <v>162.36000000000001</v>
      </c>
      <c r="G392" s="20">
        <v>243.73</v>
      </c>
      <c r="H392" s="20"/>
      <c r="I392" s="20"/>
      <c r="J392" s="20"/>
    </row>
    <row r="393" spans="1:10">
      <c r="A393" s="13" t="s">
        <v>184</v>
      </c>
      <c r="B393" s="14">
        <v>5.82</v>
      </c>
      <c r="C393" s="14">
        <v>6.69</v>
      </c>
      <c r="D393" s="14">
        <v>6.48</v>
      </c>
      <c r="E393" s="14">
        <v>8.4499999999999993</v>
      </c>
      <c r="F393" s="14">
        <v>11.56</v>
      </c>
      <c r="G393" s="14">
        <v>18.71</v>
      </c>
      <c r="H393" s="14"/>
      <c r="I393" s="14"/>
      <c r="J393" s="14"/>
    </row>
    <row r="394" spans="1:10">
      <c r="A394" s="13" t="s">
        <v>185</v>
      </c>
      <c r="B394" s="14">
        <v>4.34</v>
      </c>
      <c r="C394" s="14">
        <v>10.84</v>
      </c>
      <c r="D394" s="14">
        <v>7.6</v>
      </c>
      <c r="E394" s="14">
        <v>7.22</v>
      </c>
      <c r="F394" s="14">
        <v>7.12</v>
      </c>
      <c r="G394" s="14">
        <v>7.68</v>
      </c>
      <c r="H394" s="14"/>
      <c r="I394" s="14"/>
      <c r="J394" s="14"/>
    </row>
    <row r="395" spans="1:10">
      <c r="A395" s="11" t="s">
        <v>300</v>
      </c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3" t="s">
        <v>183</v>
      </c>
      <c r="B396" s="20">
        <v>2571.9499999999998</v>
      </c>
      <c r="C396" s="20">
        <v>980.84</v>
      </c>
      <c r="D396" s="20">
        <v>1622.44</v>
      </c>
      <c r="E396" s="20">
        <v>2120.9499999999998</v>
      </c>
      <c r="F396" s="20">
        <v>3106.76</v>
      </c>
      <c r="G396" s="20">
        <v>5027.3</v>
      </c>
      <c r="H396" s="20"/>
      <c r="I396" s="20"/>
      <c r="J396" s="20"/>
    </row>
    <row r="397" spans="1:10">
      <c r="A397" s="13" t="s">
        <v>184</v>
      </c>
      <c r="B397" s="14">
        <v>43.46</v>
      </c>
      <c r="C397" s="14">
        <v>28.45</v>
      </c>
      <c r="D397" s="14">
        <v>70.959999999999994</v>
      </c>
      <c r="E397" s="14">
        <v>74.569999999999993</v>
      </c>
      <c r="F397" s="14">
        <v>146.44</v>
      </c>
      <c r="G397" s="14">
        <v>102.88</v>
      </c>
      <c r="H397" s="14"/>
      <c r="I397" s="14"/>
      <c r="J397" s="14"/>
    </row>
    <row r="398" spans="1:10">
      <c r="A398" s="13" t="s">
        <v>185</v>
      </c>
      <c r="B398" s="14">
        <v>1.69</v>
      </c>
      <c r="C398" s="14">
        <v>2.9</v>
      </c>
      <c r="D398" s="14">
        <v>4.37</v>
      </c>
      <c r="E398" s="14">
        <v>3.52</v>
      </c>
      <c r="F398" s="14">
        <v>4.71</v>
      </c>
      <c r="G398" s="14">
        <v>2.0499999999999998</v>
      </c>
      <c r="H398" s="14"/>
      <c r="I398" s="14"/>
      <c r="J398" s="14"/>
    </row>
    <row r="399" spans="1:10">
      <c r="A399" s="16" t="s">
        <v>301</v>
      </c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3" t="s">
        <v>183</v>
      </c>
      <c r="B400" s="20">
        <v>594.27</v>
      </c>
      <c r="C400" s="20">
        <v>145.29</v>
      </c>
      <c r="D400" s="20">
        <v>205.01</v>
      </c>
      <c r="E400" s="20">
        <v>379.38</v>
      </c>
      <c r="F400" s="20">
        <v>612.77</v>
      </c>
      <c r="G400" s="20">
        <v>1629.07</v>
      </c>
      <c r="H400" s="20"/>
      <c r="I400" s="20"/>
      <c r="J400" s="20"/>
    </row>
    <row r="401" spans="1:10">
      <c r="A401" s="13" t="s">
        <v>184</v>
      </c>
      <c r="B401" s="14">
        <v>15.95</v>
      </c>
      <c r="C401" s="14">
        <v>14.77</v>
      </c>
      <c r="D401" s="14">
        <v>13.48</v>
      </c>
      <c r="E401" s="14">
        <v>23.84</v>
      </c>
      <c r="F401" s="14">
        <v>21.61</v>
      </c>
      <c r="G401" s="14">
        <v>53.1</v>
      </c>
      <c r="H401" s="14"/>
      <c r="I401" s="14"/>
      <c r="J401" s="14"/>
    </row>
    <row r="402" spans="1:10">
      <c r="A402" s="13" t="s">
        <v>185</v>
      </c>
      <c r="B402" s="14">
        <v>2.68</v>
      </c>
      <c r="C402" s="14">
        <v>10.17</v>
      </c>
      <c r="D402" s="14">
        <v>6.58</v>
      </c>
      <c r="E402" s="14">
        <v>6.28</v>
      </c>
      <c r="F402" s="14">
        <v>3.53</v>
      </c>
      <c r="G402" s="14">
        <v>3.26</v>
      </c>
      <c r="H402" s="14"/>
      <c r="I402" s="14"/>
      <c r="J402" s="14"/>
    </row>
    <row r="403" spans="1:10">
      <c r="A403" s="16" t="s">
        <v>302</v>
      </c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3" t="s">
        <v>183</v>
      </c>
      <c r="B404" s="20">
        <v>976.58</v>
      </c>
      <c r="C404" s="20">
        <v>521.62</v>
      </c>
      <c r="D404" s="20">
        <v>744.11</v>
      </c>
      <c r="E404" s="20">
        <v>913.6</v>
      </c>
      <c r="F404" s="20">
        <v>1188.46</v>
      </c>
      <c r="G404" s="20">
        <v>1514.5</v>
      </c>
      <c r="H404" s="20"/>
      <c r="I404" s="20"/>
      <c r="J404" s="20"/>
    </row>
    <row r="405" spans="1:10">
      <c r="A405" s="13" t="s">
        <v>184</v>
      </c>
      <c r="B405" s="14">
        <v>11.89</v>
      </c>
      <c r="C405" s="14">
        <v>11.8</v>
      </c>
      <c r="D405" s="14">
        <v>16.5</v>
      </c>
      <c r="E405" s="14">
        <v>19.239999999999998</v>
      </c>
      <c r="F405" s="14">
        <v>31.22</v>
      </c>
      <c r="G405" s="14">
        <v>36.39</v>
      </c>
      <c r="H405" s="14"/>
      <c r="I405" s="14"/>
      <c r="J405" s="14"/>
    </row>
    <row r="406" spans="1:10">
      <c r="A406" s="13" t="s">
        <v>185</v>
      </c>
      <c r="B406" s="14">
        <v>1.22</v>
      </c>
      <c r="C406" s="14">
        <v>2.2599999999999998</v>
      </c>
      <c r="D406" s="14">
        <v>2.2200000000000002</v>
      </c>
      <c r="E406" s="14">
        <v>2.11</v>
      </c>
      <c r="F406" s="14">
        <v>2.63</v>
      </c>
      <c r="G406" s="14">
        <v>2.4</v>
      </c>
      <c r="H406" s="14"/>
      <c r="I406" s="14"/>
      <c r="J406" s="14"/>
    </row>
    <row r="407" spans="1:10">
      <c r="A407" s="16" t="s">
        <v>303</v>
      </c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>
      <c r="A408" s="13" t="s">
        <v>183</v>
      </c>
      <c r="B408" s="20">
        <v>630.66999999999996</v>
      </c>
      <c r="C408" s="20">
        <v>254.91</v>
      </c>
      <c r="D408" s="20">
        <v>448.98</v>
      </c>
      <c r="E408" s="20">
        <v>574.87</v>
      </c>
      <c r="F408" s="20">
        <v>767.86</v>
      </c>
      <c r="G408" s="20">
        <v>1106.21</v>
      </c>
      <c r="H408" s="20"/>
      <c r="I408" s="20"/>
      <c r="J408" s="20"/>
    </row>
    <row r="409" spans="1:10">
      <c r="A409" s="13" t="s">
        <v>184</v>
      </c>
      <c r="B409" s="14">
        <v>24.14</v>
      </c>
      <c r="C409" s="14">
        <v>21.43</v>
      </c>
      <c r="D409" s="14">
        <v>35.5</v>
      </c>
      <c r="E409" s="14">
        <v>44.29</v>
      </c>
      <c r="F409" s="14">
        <v>45.37</v>
      </c>
      <c r="G409" s="14">
        <v>69.98</v>
      </c>
      <c r="H409" s="14"/>
      <c r="I409" s="14"/>
      <c r="J409" s="14"/>
    </row>
    <row r="410" spans="1:10">
      <c r="A410" s="13" t="s">
        <v>185</v>
      </c>
      <c r="B410" s="14">
        <v>3.83</v>
      </c>
      <c r="C410" s="14">
        <v>8.41</v>
      </c>
      <c r="D410" s="14">
        <v>7.91</v>
      </c>
      <c r="E410" s="14">
        <v>7.7</v>
      </c>
      <c r="F410" s="14">
        <v>5.91</v>
      </c>
      <c r="G410" s="14">
        <v>6.33</v>
      </c>
      <c r="H410" s="14"/>
      <c r="I410" s="14"/>
      <c r="J410" s="14"/>
    </row>
    <row r="411" spans="1:10">
      <c r="A411" s="13"/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1:10">
      <c r="A412" s="16" t="s">
        <v>304</v>
      </c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>
      <c r="A413" s="13" t="s">
        <v>183</v>
      </c>
      <c r="B413" s="20">
        <v>370.43</v>
      </c>
      <c r="C413" s="20">
        <v>59.01</v>
      </c>
      <c r="D413" s="20">
        <v>224.33</v>
      </c>
      <c r="E413" s="20">
        <v>253.09</v>
      </c>
      <c r="F413" s="20">
        <v>537.67999999999995</v>
      </c>
      <c r="G413" s="20">
        <v>777.51</v>
      </c>
      <c r="H413" s="20"/>
      <c r="I413" s="20"/>
      <c r="J413" s="20"/>
    </row>
    <row r="414" spans="1:10">
      <c r="A414" s="13" t="s">
        <v>184</v>
      </c>
      <c r="B414" s="14">
        <v>30.3</v>
      </c>
      <c r="C414" s="14">
        <v>8.09</v>
      </c>
      <c r="D414" s="14">
        <v>49.58</v>
      </c>
      <c r="E414" s="14">
        <v>43.15</v>
      </c>
      <c r="F414" s="14">
        <v>145.47999999999999</v>
      </c>
      <c r="G414" s="14">
        <v>79.34</v>
      </c>
      <c r="H414" s="14"/>
      <c r="I414" s="14"/>
      <c r="J414" s="14"/>
    </row>
    <row r="415" spans="1:10">
      <c r="A415" s="13" t="s">
        <v>185</v>
      </c>
      <c r="B415" s="14">
        <v>8.18</v>
      </c>
      <c r="C415" s="14">
        <v>13.71</v>
      </c>
      <c r="D415" s="14">
        <v>22.1</v>
      </c>
      <c r="E415" s="14">
        <v>17.05</v>
      </c>
      <c r="F415" s="14">
        <v>27.06</v>
      </c>
      <c r="G415" s="14">
        <v>10.199999999999999</v>
      </c>
      <c r="H415" s="14"/>
      <c r="I415" s="14"/>
      <c r="J415" s="14"/>
    </row>
    <row r="416" spans="1:10">
      <c r="A416" s="11" t="s">
        <v>305</v>
      </c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>
      <c r="A417" s="13" t="s">
        <v>183</v>
      </c>
      <c r="B417" s="20">
        <v>634.26</v>
      </c>
      <c r="C417" s="20">
        <v>270.44</v>
      </c>
      <c r="D417" s="20">
        <v>407.59</v>
      </c>
      <c r="E417" s="20">
        <v>548.86</v>
      </c>
      <c r="F417" s="20">
        <v>742.25</v>
      </c>
      <c r="G417" s="20">
        <v>1201.81</v>
      </c>
      <c r="H417" s="20"/>
      <c r="I417" s="20"/>
      <c r="J417" s="20"/>
    </row>
    <row r="418" spans="1:10">
      <c r="A418" s="13" t="s">
        <v>184</v>
      </c>
      <c r="B418" s="14">
        <v>12.04</v>
      </c>
      <c r="C418" s="14">
        <v>11.68</v>
      </c>
      <c r="D418" s="14">
        <v>13.51</v>
      </c>
      <c r="E418" s="14">
        <v>19.22</v>
      </c>
      <c r="F418" s="14">
        <v>23.01</v>
      </c>
      <c r="G418" s="14">
        <v>32.69</v>
      </c>
      <c r="H418" s="14"/>
      <c r="I418" s="14"/>
      <c r="J418" s="14"/>
    </row>
    <row r="419" spans="1:10">
      <c r="A419" s="13" t="s">
        <v>185</v>
      </c>
      <c r="B419" s="14">
        <v>1.9</v>
      </c>
      <c r="C419" s="14">
        <v>4.32</v>
      </c>
      <c r="D419" s="14">
        <v>3.31</v>
      </c>
      <c r="E419" s="14">
        <v>3.5</v>
      </c>
      <c r="F419" s="14">
        <v>3.1</v>
      </c>
      <c r="G419" s="14">
        <v>2.72</v>
      </c>
      <c r="H419" s="14"/>
      <c r="I419" s="14"/>
      <c r="J419" s="14"/>
    </row>
    <row r="420" spans="1:10">
      <c r="A420" s="11" t="s">
        <v>306</v>
      </c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>
      <c r="A421" s="13" t="s">
        <v>183</v>
      </c>
      <c r="B421" s="20">
        <v>115.42</v>
      </c>
      <c r="C421" s="20">
        <v>49.92</v>
      </c>
      <c r="D421" s="20">
        <v>72.47</v>
      </c>
      <c r="E421" s="20">
        <v>100.54</v>
      </c>
      <c r="F421" s="20">
        <v>135.27000000000001</v>
      </c>
      <c r="G421" s="20">
        <v>218.84</v>
      </c>
      <c r="H421" s="20"/>
      <c r="I421" s="20"/>
      <c r="J421" s="20"/>
    </row>
    <row r="422" spans="1:10">
      <c r="A422" s="13" t="s">
        <v>184</v>
      </c>
      <c r="B422" s="14">
        <v>3.38</v>
      </c>
      <c r="C422" s="14">
        <v>2.99</v>
      </c>
      <c r="D422" s="14">
        <v>4.4000000000000004</v>
      </c>
      <c r="E422" s="14">
        <v>6.3</v>
      </c>
      <c r="F422" s="14">
        <v>5.98</v>
      </c>
      <c r="G422" s="14">
        <v>8.1300000000000008</v>
      </c>
      <c r="H422" s="14"/>
      <c r="I422" s="14"/>
      <c r="J422" s="14"/>
    </row>
    <row r="423" spans="1:10">
      <c r="A423" s="13" t="s">
        <v>185</v>
      </c>
      <c r="B423" s="14">
        <v>2.93</v>
      </c>
      <c r="C423" s="14">
        <v>5.99</v>
      </c>
      <c r="D423" s="14">
        <v>6.08</v>
      </c>
      <c r="E423" s="14">
        <v>6.27</v>
      </c>
      <c r="F423" s="14">
        <v>4.42</v>
      </c>
      <c r="G423" s="14">
        <v>3.71</v>
      </c>
      <c r="H423" s="14"/>
      <c r="I423" s="14"/>
      <c r="J423" s="14"/>
    </row>
    <row r="424" spans="1:10">
      <c r="A424" s="11" t="s">
        <v>307</v>
      </c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>
      <c r="A425" s="13" t="s">
        <v>183</v>
      </c>
      <c r="B425" s="20">
        <v>1050.71</v>
      </c>
      <c r="C425" s="20">
        <v>806.77</v>
      </c>
      <c r="D425" s="20">
        <v>474.24</v>
      </c>
      <c r="E425" s="20">
        <v>562.26</v>
      </c>
      <c r="F425" s="20">
        <v>826.76</v>
      </c>
      <c r="G425" s="20">
        <v>2585.16</v>
      </c>
      <c r="H425" s="20"/>
      <c r="I425" s="20"/>
      <c r="J425" s="20"/>
    </row>
    <row r="426" spans="1:10">
      <c r="A426" s="13" t="s">
        <v>184</v>
      </c>
      <c r="B426" s="14">
        <v>52.99</v>
      </c>
      <c r="C426" s="14">
        <v>127.69</v>
      </c>
      <c r="D426" s="14">
        <v>60.16</v>
      </c>
      <c r="E426" s="14">
        <v>64.709999999999994</v>
      </c>
      <c r="F426" s="14">
        <v>75.66</v>
      </c>
      <c r="G426" s="14">
        <v>172.5</v>
      </c>
      <c r="H426" s="14"/>
      <c r="I426" s="14"/>
      <c r="J426" s="14"/>
    </row>
    <row r="427" spans="1:10">
      <c r="A427" s="13" t="s">
        <v>185</v>
      </c>
      <c r="B427" s="14">
        <v>5.04</v>
      </c>
      <c r="C427" s="14">
        <v>15.83</v>
      </c>
      <c r="D427" s="14">
        <v>12.69</v>
      </c>
      <c r="E427" s="14">
        <v>11.51</v>
      </c>
      <c r="F427" s="14">
        <v>9.15</v>
      </c>
      <c r="G427" s="14">
        <v>6.67</v>
      </c>
      <c r="H427" s="14"/>
      <c r="I427" s="14"/>
      <c r="J427" s="14"/>
    </row>
    <row r="428" spans="1:10">
      <c r="A428" s="11" t="s">
        <v>308</v>
      </c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>
      <c r="A429" s="13" t="s">
        <v>183</v>
      </c>
      <c r="B429" s="20">
        <v>350.57</v>
      </c>
      <c r="C429" s="20">
        <v>316.08999999999997</v>
      </c>
      <c r="D429" s="20">
        <v>358.93</v>
      </c>
      <c r="E429" s="20">
        <v>408.62</v>
      </c>
      <c r="F429" s="20">
        <v>402.77</v>
      </c>
      <c r="G429" s="20">
        <v>266.16000000000003</v>
      </c>
      <c r="H429" s="20"/>
      <c r="I429" s="20"/>
      <c r="J429" s="20"/>
    </row>
    <row r="430" spans="1:10">
      <c r="A430" s="13" t="s">
        <v>184</v>
      </c>
      <c r="B430" s="14">
        <v>10.97</v>
      </c>
      <c r="C430" s="14">
        <v>20.79</v>
      </c>
      <c r="D430" s="14">
        <v>15.18</v>
      </c>
      <c r="E430" s="14">
        <v>19.52</v>
      </c>
      <c r="F430" s="14">
        <v>22.89</v>
      </c>
      <c r="G430" s="14">
        <v>18.13</v>
      </c>
      <c r="H430" s="14"/>
      <c r="I430" s="14"/>
      <c r="J430" s="14"/>
    </row>
    <row r="431" spans="1:10">
      <c r="A431" s="13" t="s">
        <v>185</v>
      </c>
      <c r="B431" s="14">
        <v>3.13</v>
      </c>
      <c r="C431" s="14">
        <v>6.58</v>
      </c>
      <c r="D431" s="14">
        <v>4.2300000000000004</v>
      </c>
      <c r="E431" s="14">
        <v>4.78</v>
      </c>
      <c r="F431" s="14">
        <v>5.68</v>
      </c>
      <c r="G431" s="14">
        <v>6.81</v>
      </c>
      <c r="H431" s="14"/>
      <c r="I431" s="14"/>
      <c r="J431" s="14"/>
    </row>
    <row r="432" spans="1:10">
      <c r="A432" s="11" t="s">
        <v>309</v>
      </c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>
      <c r="A433" s="13" t="s">
        <v>183</v>
      </c>
      <c r="B433" s="20">
        <v>774.92</v>
      </c>
      <c r="C433" s="20">
        <v>385.45</v>
      </c>
      <c r="D433" s="20">
        <v>579.5</v>
      </c>
      <c r="E433" s="20">
        <v>593.04999999999995</v>
      </c>
      <c r="F433" s="20">
        <v>882.84</v>
      </c>
      <c r="G433" s="20">
        <v>1433.71</v>
      </c>
      <c r="H433" s="20"/>
      <c r="I433" s="20"/>
      <c r="J433" s="20"/>
    </row>
    <row r="434" spans="1:10">
      <c r="A434" s="13" t="s">
        <v>184</v>
      </c>
      <c r="B434" s="14">
        <v>39.950000000000003</v>
      </c>
      <c r="C434" s="14">
        <v>64.13</v>
      </c>
      <c r="D434" s="14">
        <v>71.72</v>
      </c>
      <c r="E434" s="14">
        <v>39.340000000000003</v>
      </c>
      <c r="F434" s="14">
        <v>66.790000000000006</v>
      </c>
      <c r="G434" s="14">
        <v>118.88</v>
      </c>
      <c r="H434" s="14"/>
      <c r="I434" s="14"/>
      <c r="J434" s="14"/>
    </row>
    <row r="435" spans="1:10">
      <c r="A435" s="13" t="s">
        <v>185</v>
      </c>
      <c r="B435" s="14">
        <v>5.15</v>
      </c>
      <c r="C435" s="14">
        <v>16.64</v>
      </c>
      <c r="D435" s="14">
        <v>12.38</v>
      </c>
      <c r="E435" s="14">
        <v>6.63</v>
      </c>
      <c r="F435" s="14">
        <v>7.56</v>
      </c>
      <c r="G435" s="14">
        <v>8.2899999999999991</v>
      </c>
      <c r="H435" s="14"/>
      <c r="I435" s="14"/>
      <c r="J435" s="14"/>
    </row>
    <row r="436" spans="1:10">
      <c r="A436" s="11" t="s">
        <v>310</v>
      </c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>
      <c r="A437" s="13" t="s">
        <v>183</v>
      </c>
      <c r="B437" s="20">
        <v>1720.87</v>
      </c>
      <c r="C437" s="20">
        <v>686.71</v>
      </c>
      <c r="D437" s="20">
        <v>931.07</v>
      </c>
      <c r="E437" s="20">
        <v>1310.74</v>
      </c>
      <c r="F437" s="20">
        <v>1910.06</v>
      </c>
      <c r="G437" s="20">
        <v>3765.93</v>
      </c>
      <c r="H437" s="20"/>
      <c r="I437" s="20"/>
      <c r="J437" s="20"/>
    </row>
    <row r="438" spans="1:10">
      <c r="A438" s="13" t="s">
        <v>184</v>
      </c>
      <c r="B438" s="14">
        <v>70.78</v>
      </c>
      <c r="C438" s="14">
        <v>108.3</v>
      </c>
      <c r="D438" s="14">
        <v>48.48</v>
      </c>
      <c r="E438" s="14">
        <v>87.72</v>
      </c>
      <c r="F438" s="14">
        <v>86.56</v>
      </c>
      <c r="G438" s="14">
        <v>243.09</v>
      </c>
      <c r="H438" s="14"/>
      <c r="I438" s="14"/>
      <c r="J438" s="14"/>
    </row>
    <row r="439" spans="1:10">
      <c r="A439" s="13" t="s">
        <v>185</v>
      </c>
      <c r="B439" s="14">
        <v>4.1100000000000003</v>
      </c>
      <c r="C439" s="14">
        <v>15.77</v>
      </c>
      <c r="D439" s="14">
        <v>5.21</v>
      </c>
      <c r="E439" s="14">
        <v>6.69</v>
      </c>
      <c r="F439" s="14">
        <v>4.53</v>
      </c>
      <c r="G439" s="14">
        <v>6.45</v>
      </c>
      <c r="H439" s="14"/>
      <c r="I439" s="14"/>
      <c r="J439" s="14"/>
    </row>
    <row r="440" spans="1:10">
      <c r="A440" s="11" t="s">
        <v>311</v>
      </c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>
      <c r="A441" s="13" t="s">
        <v>183</v>
      </c>
      <c r="B441" s="20">
        <v>5423.57</v>
      </c>
      <c r="C441" s="20">
        <v>421.6</v>
      </c>
      <c r="D441" s="20">
        <v>1692.7</v>
      </c>
      <c r="E441" s="20">
        <v>3504.64</v>
      </c>
      <c r="F441" s="20">
        <v>6430.96</v>
      </c>
      <c r="G441" s="20">
        <v>15068.25</v>
      </c>
      <c r="H441" s="20"/>
      <c r="I441" s="20"/>
      <c r="J441" s="20"/>
    </row>
    <row r="442" spans="1:10">
      <c r="A442" s="13" t="s">
        <v>184</v>
      </c>
      <c r="B442" s="14">
        <v>85.23</v>
      </c>
      <c r="C442" s="14">
        <v>30.4</v>
      </c>
      <c r="D442" s="14">
        <v>92.81</v>
      </c>
      <c r="E442" s="14">
        <v>45.68</v>
      </c>
      <c r="F442" s="14">
        <v>106.74</v>
      </c>
      <c r="G442" s="14">
        <v>246.85</v>
      </c>
      <c r="H442" s="14"/>
      <c r="I442" s="14"/>
      <c r="J442" s="14"/>
    </row>
    <row r="443" spans="1:10">
      <c r="A443" s="13" t="s">
        <v>185</v>
      </c>
      <c r="B443" s="14">
        <v>1.57</v>
      </c>
      <c r="C443" s="14">
        <v>7.21</v>
      </c>
      <c r="D443" s="14">
        <v>5.48</v>
      </c>
      <c r="E443" s="14">
        <v>1.3</v>
      </c>
      <c r="F443" s="14">
        <v>1.66</v>
      </c>
      <c r="G443" s="14">
        <v>1.64</v>
      </c>
      <c r="H443" s="14"/>
      <c r="I443" s="14"/>
      <c r="J443" s="14"/>
    </row>
    <row r="444" spans="1:10">
      <c r="A444" s="16" t="s">
        <v>312</v>
      </c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>
      <c r="A445" s="13" t="s">
        <v>183</v>
      </c>
      <c r="B445" s="20">
        <v>317.12</v>
      </c>
      <c r="C445" s="20">
        <v>80.790000000000006</v>
      </c>
      <c r="D445" s="20">
        <v>218.21</v>
      </c>
      <c r="E445" s="20">
        <v>216.8</v>
      </c>
      <c r="F445" s="20">
        <v>353.07</v>
      </c>
      <c r="G445" s="20">
        <v>716.81</v>
      </c>
      <c r="H445" s="20"/>
      <c r="I445" s="20"/>
      <c r="J445" s="20"/>
    </row>
    <row r="446" spans="1:10">
      <c r="A446" s="13" t="s">
        <v>184</v>
      </c>
      <c r="B446" s="14">
        <v>16.21</v>
      </c>
      <c r="C446" s="14">
        <v>7.26</v>
      </c>
      <c r="D446" s="14">
        <v>63.64</v>
      </c>
      <c r="E446" s="14">
        <v>13.43</v>
      </c>
      <c r="F446" s="14">
        <v>17.64</v>
      </c>
      <c r="G446" s="14">
        <v>41.32</v>
      </c>
      <c r="H446" s="14"/>
      <c r="I446" s="14"/>
      <c r="J446" s="14"/>
    </row>
    <row r="447" spans="1:10">
      <c r="A447" s="13" t="s">
        <v>185</v>
      </c>
      <c r="B447" s="14">
        <v>5.1100000000000003</v>
      </c>
      <c r="C447" s="14">
        <v>8.98</v>
      </c>
      <c r="D447" s="14">
        <v>29.16</v>
      </c>
      <c r="E447" s="14">
        <v>6.2</v>
      </c>
      <c r="F447" s="14">
        <v>5</v>
      </c>
      <c r="G447" s="14">
        <v>5.76</v>
      </c>
      <c r="H447" s="14"/>
      <c r="I447" s="14"/>
      <c r="J447" s="14"/>
    </row>
    <row r="448" spans="1:10">
      <c r="A448" s="16" t="s">
        <v>313</v>
      </c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>
      <c r="A449" s="13" t="s">
        <v>183</v>
      </c>
      <c r="B449" s="20">
        <v>5106.45</v>
      </c>
      <c r="C449" s="20">
        <v>340.8</v>
      </c>
      <c r="D449" s="20">
        <v>1474.49</v>
      </c>
      <c r="E449" s="20">
        <v>3287.83</v>
      </c>
      <c r="F449" s="20">
        <v>6077.89</v>
      </c>
      <c r="G449" s="20">
        <v>14351.43</v>
      </c>
      <c r="H449" s="20"/>
      <c r="I449" s="20"/>
      <c r="J449" s="20"/>
    </row>
    <row r="450" spans="1:10">
      <c r="A450" s="13" t="s">
        <v>184</v>
      </c>
      <c r="B450" s="14">
        <v>83.64</v>
      </c>
      <c r="C450" s="14">
        <v>28.97</v>
      </c>
      <c r="D450" s="14">
        <v>56.9</v>
      </c>
      <c r="E450" s="14">
        <v>47.24</v>
      </c>
      <c r="F450" s="14">
        <v>108.8</v>
      </c>
      <c r="G450" s="14">
        <v>252.22</v>
      </c>
      <c r="H450" s="14"/>
      <c r="I450" s="14"/>
      <c r="J450" s="14"/>
    </row>
    <row r="451" spans="1:10">
      <c r="A451" s="13" t="s">
        <v>185</v>
      </c>
      <c r="B451" s="14">
        <v>1.64</v>
      </c>
      <c r="C451" s="14">
        <v>8.5</v>
      </c>
      <c r="D451" s="14">
        <v>3.86</v>
      </c>
      <c r="E451" s="14">
        <v>1.44</v>
      </c>
      <c r="F451" s="14">
        <v>1.79</v>
      </c>
      <c r="G451" s="14">
        <v>1.76</v>
      </c>
      <c r="H451" s="14"/>
      <c r="I451" s="14"/>
      <c r="J451" s="14"/>
    </row>
    <row r="452" spans="1:10">
      <c r="A452" s="19" t="s">
        <v>314</v>
      </c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>
      <c r="A453" s="6" t="s">
        <v>315</v>
      </c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>
      <c r="A454" s="6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>
      <c r="A455" s="11" t="s">
        <v>316</v>
      </c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>
      <c r="A456" s="13" t="s">
        <v>183</v>
      </c>
      <c r="B456" s="20">
        <v>63684.85</v>
      </c>
      <c r="C456" s="20">
        <v>9804.8799999999992</v>
      </c>
      <c r="D456" s="20">
        <v>27117.439999999999</v>
      </c>
      <c r="E456" s="20">
        <v>46190.44</v>
      </c>
      <c r="F456" s="20">
        <v>74018.66</v>
      </c>
      <c r="G456" s="20">
        <v>161292.38</v>
      </c>
      <c r="H456" s="20"/>
      <c r="I456" s="20"/>
      <c r="J456" s="20"/>
    </row>
    <row r="457" spans="1:10">
      <c r="A457" s="13" t="s">
        <v>184</v>
      </c>
      <c r="B457" s="14">
        <v>911.11</v>
      </c>
      <c r="C457" s="14">
        <v>290.36</v>
      </c>
      <c r="D457" s="14">
        <v>173.96</v>
      </c>
      <c r="E457" s="14">
        <v>269.13</v>
      </c>
      <c r="F457" s="14">
        <v>321.19</v>
      </c>
      <c r="G457" s="14">
        <v>3530.3</v>
      </c>
      <c r="H457" s="14"/>
      <c r="I457" s="14"/>
      <c r="J457" s="14"/>
    </row>
    <row r="458" spans="1:10">
      <c r="A458" s="13" t="s">
        <v>185</v>
      </c>
      <c r="B458" s="14">
        <v>1.43</v>
      </c>
      <c r="C458" s="14">
        <v>2.96</v>
      </c>
      <c r="D458" s="14">
        <v>0.64</v>
      </c>
      <c r="E458" s="14">
        <v>0.57999999999999996</v>
      </c>
      <c r="F458" s="14">
        <v>0.43</v>
      </c>
      <c r="G458" s="14">
        <v>2.19</v>
      </c>
      <c r="H458" s="14"/>
      <c r="I458" s="14"/>
      <c r="J458" s="14"/>
    </row>
    <row r="459" spans="1:10">
      <c r="A459" s="16" t="s">
        <v>317</v>
      </c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>
      <c r="A460" s="13" t="s">
        <v>183</v>
      </c>
      <c r="B460" s="20">
        <v>49805.23</v>
      </c>
      <c r="C460" s="20">
        <v>3524.75</v>
      </c>
      <c r="D460" s="20">
        <v>15738.92</v>
      </c>
      <c r="E460" s="20">
        <v>33624.839999999997</v>
      </c>
      <c r="F460" s="20">
        <v>61027.360000000001</v>
      </c>
      <c r="G460" s="20">
        <v>135103.07999999999</v>
      </c>
      <c r="H460" s="20"/>
      <c r="I460" s="20"/>
      <c r="J460" s="20"/>
    </row>
    <row r="461" spans="1:10">
      <c r="A461" s="13" t="s">
        <v>184</v>
      </c>
      <c r="B461" s="14">
        <v>616.49</v>
      </c>
      <c r="C461" s="14">
        <v>130.36000000000001</v>
      </c>
      <c r="D461" s="14">
        <v>323.54000000000002</v>
      </c>
      <c r="E461" s="14">
        <v>400.28</v>
      </c>
      <c r="F461" s="14">
        <v>512.38</v>
      </c>
      <c r="G461" s="14">
        <v>1957.6</v>
      </c>
      <c r="H461" s="14"/>
      <c r="I461" s="14"/>
      <c r="J461" s="14"/>
    </row>
    <row r="462" spans="1:10">
      <c r="A462" s="13" t="s">
        <v>185</v>
      </c>
      <c r="B462" s="14">
        <v>1.24</v>
      </c>
      <c r="C462" s="14">
        <v>3.7</v>
      </c>
      <c r="D462" s="14">
        <v>2.06</v>
      </c>
      <c r="E462" s="14">
        <v>1.19</v>
      </c>
      <c r="F462" s="14">
        <v>0.84</v>
      </c>
      <c r="G462" s="14">
        <v>1.45</v>
      </c>
      <c r="H462" s="14"/>
      <c r="I462" s="14"/>
      <c r="J462" s="14"/>
    </row>
    <row r="463" spans="1:10">
      <c r="A463" s="16" t="s">
        <v>318</v>
      </c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>
      <c r="A464" s="13" t="s">
        <v>183</v>
      </c>
      <c r="B464" s="20">
        <v>3268.75</v>
      </c>
      <c r="C464" s="20">
        <v>-928.6</v>
      </c>
      <c r="D464" s="20">
        <v>671.68</v>
      </c>
      <c r="E464" s="20">
        <v>1453.03</v>
      </c>
      <c r="F464" s="20">
        <v>2391.5</v>
      </c>
      <c r="G464" s="20">
        <v>12763.08</v>
      </c>
      <c r="H464" s="20"/>
      <c r="I464" s="20"/>
      <c r="J464" s="20"/>
    </row>
    <row r="465" spans="1:10">
      <c r="A465" s="13" t="s">
        <v>184</v>
      </c>
      <c r="B465" s="14">
        <v>526.39</v>
      </c>
      <c r="C465" s="14">
        <v>333.51</v>
      </c>
      <c r="D465" s="14">
        <v>106.96</v>
      </c>
      <c r="E465" s="14">
        <v>160.63</v>
      </c>
      <c r="F465" s="14">
        <v>174.39</v>
      </c>
      <c r="G465" s="14">
        <v>2599.3000000000002</v>
      </c>
      <c r="H465" s="14"/>
      <c r="I465" s="14"/>
      <c r="J465" s="14"/>
    </row>
    <row r="466" spans="1:10">
      <c r="A466" s="13" t="s">
        <v>185</v>
      </c>
      <c r="B466" s="14">
        <v>16.100000000000001</v>
      </c>
      <c r="C466" s="14">
        <v>-35.92</v>
      </c>
      <c r="D466" s="14">
        <v>15.92</v>
      </c>
      <c r="E466" s="14">
        <v>11.05</v>
      </c>
      <c r="F466" s="14">
        <v>7.29</v>
      </c>
      <c r="G466" s="14">
        <v>20.37</v>
      </c>
      <c r="H466" s="14"/>
      <c r="I466" s="14"/>
      <c r="J466" s="14"/>
    </row>
    <row r="467" spans="1:10">
      <c r="A467" s="13"/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1:10">
      <c r="A468" s="16" t="s">
        <v>319</v>
      </c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>
      <c r="A469" s="13" t="s">
        <v>183</v>
      </c>
      <c r="B469" s="20">
        <v>7648.37</v>
      </c>
      <c r="C469" s="20">
        <v>4890.03</v>
      </c>
      <c r="D469" s="20">
        <v>8474.9500000000007</v>
      </c>
      <c r="E469" s="20">
        <v>8778.5400000000009</v>
      </c>
      <c r="F469" s="20">
        <v>8119.06</v>
      </c>
      <c r="G469" s="20">
        <v>7976.1</v>
      </c>
      <c r="H469" s="20"/>
      <c r="I469" s="20"/>
      <c r="J469" s="20"/>
    </row>
    <row r="470" spans="1:10">
      <c r="A470" s="13" t="s">
        <v>184</v>
      </c>
      <c r="B470" s="14">
        <v>150.06</v>
      </c>
      <c r="C470" s="14">
        <v>145.46</v>
      </c>
      <c r="D470" s="14">
        <v>308.75</v>
      </c>
      <c r="E470" s="14">
        <v>248.4</v>
      </c>
      <c r="F470" s="14">
        <v>432.1</v>
      </c>
      <c r="G470" s="14">
        <v>571.58000000000004</v>
      </c>
      <c r="H470" s="14"/>
      <c r="I470" s="14"/>
      <c r="J470" s="14"/>
    </row>
    <row r="471" spans="1:10">
      <c r="A471" s="13" t="s">
        <v>185</v>
      </c>
      <c r="B471" s="14">
        <v>1.96</v>
      </c>
      <c r="C471" s="14">
        <v>2.97</v>
      </c>
      <c r="D471" s="14">
        <v>3.64</v>
      </c>
      <c r="E471" s="14">
        <v>2.83</v>
      </c>
      <c r="F471" s="14">
        <v>5.32</v>
      </c>
      <c r="G471" s="14">
        <v>7.17</v>
      </c>
      <c r="H471" s="14"/>
      <c r="I471" s="14"/>
      <c r="J471" s="14"/>
    </row>
    <row r="472" spans="1:10">
      <c r="A472" s="13"/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1:10">
      <c r="A473" s="16" t="s">
        <v>320</v>
      </c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>
      <c r="A474" s="13" t="s">
        <v>183</v>
      </c>
      <c r="B474" s="20">
        <v>1281.1600000000001</v>
      </c>
      <c r="C474" s="20">
        <v>99.89</v>
      </c>
      <c r="D474" s="20">
        <v>325.72000000000003</v>
      </c>
      <c r="E474" s="20">
        <v>744.69</v>
      </c>
      <c r="F474" s="20">
        <v>1104.9000000000001</v>
      </c>
      <c r="G474" s="20">
        <v>4132.3500000000004</v>
      </c>
      <c r="H474" s="20"/>
      <c r="I474" s="20"/>
      <c r="J474" s="20"/>
    </row>
    <row r="475" spans="1:10">
      <c r="A475" s="13" t="s">
        <v>184</v>
      </c>
      <c r="B475" s="14">
        <v>114.38</v>
      </c>
      <c r="C475" s="14">
        <v>30.98</v>
      </c>
      <c r="D475" s="14">
        <v>56.79</v>
      </c>
      <c r="E475" s="14">
        <v>138.13999999999999</v>
      </c>
      <c r="F475" s="14">
        <v>132.82</v>
      </c>
      <c r="G475" s="14">
        <v>461.46</v>
      </c>
      <c r="H475" s="14"/>
      <c r="I475" s="14"/>
      <c r="J475" s="14"/>
    </row>
    <row r="476" spans="1:10">
      <c r="A476" s="13" t="s">
        <v>185</v>
      </c>
      <c r="B476" s="14">
        <v>8.93</v>
      </c>
      <c r="C476" s="14">
        <v>31.02</v>
      </c>
      <c r="D476" s="14">
        <v>17.440000000000001</v>
      </c>
      <c r="E476" s="14">
        <v>18.55</v>
      </c>
      <c r="F476" s="14">
        <v>12.02</v>
      </c>
      <c r="G476" s="14">
        <v>11.17</v>
      </c>
      <c r="H476" s="14"/>
      <c r="I476" s="14"/>
      <c r="J476" s="14"/>
    </row>
    <row r="477" spans="1:10">
      <c r="A477" s="13"/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1:10">
      <c r="A478" s="16" t="s">
        <v>321</v>
      </c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>
      <c r="A479" s="13" t="s">
        <v>183</v>
      </c>
      <c r="B479" s="20">
        <v>579.15</v>
      </c>
      <c r="C479" s="20">
        <v>286.01</v>
      </c>
      <c r="D479" s="20">
        <v>607.41999999999996</v>
      </c>
      <c r="E479" s="20">
        <v>675.29</v>
      </c>
      <c r="F479" s="20">
        <v>720.54</v>
      </c>
      <c r="G479" s="20">
        <v>605.87</v>
      </c>
      <c r="H479" s="20"/>
      <c r="I479" s="20"/>
      <c r="J479" s="20"/>
    </row>
    <row r="480" spans="1:10">
      <c r="A480" s="13" t="s">
        <v>184</v>
      </c>
      <c r="B480" s="14">
        <v>29.73</v>
      </c>
      <c r="C480" s="14">
        <v>25.87</v>
      </c>
      <c r="D480" s="14">
        <v>53.89</v>
      </c>
      <c r="E480" s="14">
        <v>48.86</v>
      </c>
      <c r="F480" s="14">
        <v>73.709999999999994</v>
      </c>
      <c r="G480" s="14">
        <v>115.42</v>
      </c>
      <c r="H480" s="14"/>
      <c r="I480" s="14"/>
      <c r="J480" s="14"/>
    </row>
    <row r="481" spans="1:10">
      <c r="A481" s="13" t="s">
        <v>185</v>
      </c>
      <c r="B481" s="14">
        <v>5.13</v>
      </c>
      <c r="C481" s="14">
        <v>9.0399999999999991</v>
      </c>
      <c r="D481" s="14">
        <v>8.8699999999999992</v>
      </c>
      <c r="E481" s="14">
        <v>7.24</v>
      </c>
      <c r="F481" s="14">
        <v>10.23</v>
      </c>
      <c r="G481" s="14">
        <v>19.05</v>
      </c>
      <c r="H481" s="14"/>
      <c r="I481" s="14"/>
      <c r="J481" s="14"/>
    </row>
    <row r="482" spans="1:10">
      <c r="A482" s="13"/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1:10">
      <c r="A483" s="16" t="s">
        <v>322</v>
      </c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>
      <c r="A484" s="13" t="s">
        <v>183</v>
      </c>
      <c r="B484" s="20">
        <v>520.34</v>
      </c>
      <c r="C484" s="20">
        <v>1171.77</v>
      </c>
      <c r="D484" s="20">
        <v>718.99</v>
      </c>
      <c r="E484" s="20">
        <v>400.28</v>
      </c>
      <c r="F484" s="20">
        <v>226.89</v>
      </c>
      <c r="G484" s="20">
        <v>84.96</v>
      </c>
      <c r="H484" s="20"/>
      <c r="I484" s="20"/>
      <c r="J484" s="20"/>
    </row>
    <row r="485" spans="1:10">
      <c r="A485" s="13" t="s">
        <v>184</v>
      </c>
      <c r="B485" s="14">
        <v>23.04</v>
      </c>
      <c r="C485" s="14">
        <v>71.510000000000005</v>
      </c>
      <c r="D485" s="14">
        <v>48.81</v>
      </c>
      <c r="E485" s="14">
        <v>38.67</v>
      </c>
      <c r="F485" s="14">
        <v>42.08</v>
      </c>
      <c r="G485" s="14">
        <v>14.41</v>
      </c>
      <c r="H485" s="14"/>
      <c r="I485" s="14"/>
      <c r="J485" s="14"/>
    </row>
    <row r="486" spans="1:10">
      <c r="A486" s="13" t="s">
        <v>185</v>
      </c>
      <c r="B486" s="14">
        <v>4.43</v>
      </c>
      <c r="C486" s="14">
        <v>6.1</v>
      </c>
      <c r="D486" s="14">
        <v>6.79</v>
      </c>
      <c r="E486" s="14">
        <v>9.66</v>
      </c>
      <c r="F486" s="14">
        <v>18.55</v>
      </c>
      <c r="G486" s="14">
        <v>16.96</v>
      </c>
      <c r="H486" s="14"/>
      <c r="I486" s="14"/>
      <c r="J486" s="14"/>
    </row>
    <row r="487" spans="1:10">
      <c r="A487" s="16" t="s">
        <v>323</v>
      </c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>
      <c r="A488" s="13" t="s">
        <v>183</v>
      </c>
      <c r="B488" s="20">
        <v>364.26</v>
      </c>
      <c r="C488" s="20">
        <v>382.04</v>
      </c>
      <c r="D488" s="20">
        <v>368.15</v>
      </c>
      <c r="E488" s="20">
        <v>338.8</v>
      </c>
      <c r="F488" s="20">
        <v>292.45</v>
      </c>
      <c r="G488" s="20">
        <v>440.19</v>
      </c>
      <c r="H488" s="20"/>
      <c r="I488" s="20"/>
      <c r="J488" s="20"/>
    </row>
    <row r="489" spans="1:10">
      <c r="A489" s="13" t="s">
        <v>184</v>
      </c>
      <c r="B489" s="14">
        <v>33.14</v>
      </c>
      <c r="C489" s="14">
        <v>49.88</v>
      </c>
      <c r="D489" s="14">
        <v>50.6</v>
      </c>
      <c r="E489" s="14">
        <v>44.04</v>
      </c>
      <c r="F489" s="14">
        <v>50.96</v>
      </c>
      <c r="G489" s="14">
        <v>101.36</v>
      </c>
      <c r="H489" s="14"/>
      <c r="I489" s="14"/>
      <c r="J489" s="14"/>
    </row>
    <row r="490" spans="1:10">
      <c r="A490" s="13" t="s">
        <v>185</v>
      </c>
      <c r="B490" s="14">
        <v>9.1</v>
      </c>
      <c r="C490" s="14">
        <v>13.06</v>
      </c>
      <c r="D490" s="14">
        <v>13.74</v>
      </c>
      <c r="E490" s="14">
        <v>13</v>
      </c>
      <c r="F490" s="14">
        <v>17.420000000000002</v>
      </c>
      <c r="G490" s="14">
        <v>23.03</v>
      </c>
      <c r="H490" s="14"/>
      <c r="I490" s="14"/>
      <c r="J490" s="14"/>
    </row>
    <row r="491" spans="1:10">
      <c r="A491" s="16" t="s">
        <v>324</v>
      </c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>
      <c r="A492" s="13" t="s">
        <v>183</v>
      </c>
      <c r="B492" s="20">
        <v>217.59</v>
      </c>
      <c r="C492" s="20">
        <v>378.99</v>
      </c>
      <c r="D492" s="20">
        <v>211.61</v>
      </c>
      <c r="E492" s="20">
        <v>174.99</v>
      </c>
      <c r="F492" s="20">
        <v>135.96</v>
      </c>
      <c r="G492" s="20">
        <v>186.75</v>
      </c>
      <c r="H492" s="20"/>
      <c r="I492" s="20"/>
      <c r="J492" s="20"/>
    </row>
    <row r="493" spans="1:10">
      <c r="A493" s="13" t="s">
        <v>184</v>
      </c>
      <c r="B493" s="14">
        <v>15.41</v>
      </c>
      <c r="C493" s="14">
        <v>37.32</v>
      </c>
      <c r="D493" s="14">
        <v>26.62</v>
      </c>
      <c r="E493" s="14">
        <v>29.32</v>
      </c>
      <c r="F493" s="14">
        <v>30.52</v>
      </c>
      <c r="G493" s="14">
        <v>44.34</v>
      </c>
      <c r="H493" s="14"/>
      <c r="I493" s="14"/>
      <c r="J493" s="14"/>
    </row>
    <row r="494" spans="1:10">
      <c r="A494" s="13" t="s">
        <v>185</v>
      </c>
      <c r="B494" s="14">
        <v>7.08</v>
      </c>
      <c r="C494" s="14">
        <v>9.85</v>
      </c>
      <c r="D494" s="14">
        <v>12.58</v>
      </c>
      <c r="E494" s="14">
        <v>16.760000000000002</v>
      </c>
      <c r="F494" s="14">
        <v>22.45</v>
      </c>
      <c r="G494" s="14">
        <v>23.74</v>
      </c>
      <c r="H494" s="14"/>
      <c r="I494" s="14"/>
      <c r="J494" s="14"/>
    </row>
    <row r="495" spans="1:10">
      <c r="A495" s="11" t="s">
        <v>375</v>
      </c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>
      <c r="A496" s="13" t="s">
        <v>183</v>
      </c>
      <c r="B496" s="20">
        <v>2011.61</v>
      </c>
      <c r="C496" s="20">
        <v>-269.52</v>
      </c>
      <c r="D496" s="20">
        <v>-112.49</v>
      </c>
      <c r="E496" s="20">
        <v>627.66999999999996</v>
      </c>
      <c r="F496" s="20">
        <v>1849.75</v>
      </c>
      <c r="G496" s="20">
        <v>7965.9</v>
      </c>
      <c r="H496" s="20"/>
      <c r="I496" s="20"/>
      <c r="J496" s="20"/>
    </row>
    <row r="497" spans="1:10">
      <c r="A497" s="13" t="s">
        <v>184</v>
      </c>
      <c r="B497" s="14">
        <v>177.55</v>
      </c>
      <c r="C497" s="14">
        <v>69.489999999999995</v>
      </c>
      <c r="D497" s="14">
        <v>53.23</v>
      </c>
      <c r="E497" s="14">
        <v>100.83</v>
      </c>
      <c r="F497" s="14">
        <v>153.05000000000001</v>
      </c>
      <c r="G497" s="14">
        <v>764.83</v>
      </c>
      <c r="H497" s="14"/>
      <c r="I497" s="14"/>
      <c r="J497" s="14"/>
    </row>
    <row r="498" spans="1:10">
      <c r="A498" s="13" t="s">
        <v>185</v>
      </c>
      <c r="B498" s="14">
        <v>8.83</v>
      </c>
      <c r="C498" s="14">
        <v>-25.78</v>
      </c>
      <c r="D498" s="14">
        <v>-47.32</v>
      </c>
      <c r="E498" s="14">
        <v>16.059999999999999</v>
      </c>
      <c r="F498" s="14">
        <v>8.27</v>
      </c>
      <c r="G498" s="14">
        <v>9.6</v>
      </c>
      <c r="H498" s="14"/>
      <c r="I498" s="14"/>
      <c r="J498" s="14"/>
    </row>
    <row r="499" spans="1:10">
      <c r="A499" s="16" t="s">
        <v>326</v>
      </c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>
      <c r="A500" s="13" t="s">
        <v>183</v>
      </c>
      <c r="B500" s="20">
        <v>1370.41</v>
      </c>
      <c r="C500" s="20">
        <v>-299.54000000000002</v>
      </c>
      <c r="D500" s="20">
        <v>-264.62</v>
      </c>
      <c r="E500" s="20">
        <v>293.44</v>
      </c>
      <c r="F500" s="20">
        <v>1152.97</v>
      </c>
      <c r="G500" s="20">
        <v>5972.68</v>
      </c>
      <c r="H500" s="20"/>
      <c r="I500" s="20"/>
      <c r="J500" s="20"/>
    </row>
    <row r="501" spans="1:10">
      <c r="A501" s="13" t="s">
        <v>184</v>
      </c>
      <c r="B501" s="14">
        <v>139.83000000000001</v>
      </c>
      <c r="C501" s="14">
        <v>70.069999999999993</v>
      </c>
      <c r="D501" s="14">
        <v>44.95</v>
      </c>
      <c r="E501" s="14">
        <v>88.46</v>
      </c>
      <c r="F501" s="14">
        <v>114.2</v>
      </c>
      <c r="G501" s="14">
        <v>598.86</v>
      </c>
      <c r="H501" s="14"/>
      <c r="I501" s="14"/>
      <c r="J501" s="14"/>
    </row>
    <row r="502" spans="1:10">
      <c r="A502" s="13" t="s">
        <v>185</v>
      </c>
      <c r="B502" s="14">
        <v>10.199999999999999</v>
      </c>
      <c r="C502" s="14">
        <v>-23.39</v>
      </c>
      <c r="D502" s="14">
        <v>-16.989999999999998</v>
      </c>
      <c r="E502" s="14">
        <v>30.14</v>
      </c>
      <c r="F502" s="14">
        <v>9.9</v>
      </c>
      <c r="G502" s="14">
        <v>10.029999999999999</v>
      </c>
      <c r="H502" s="14"/>
      <c r="I502" s="14"/>
      <c r="J502" s="14"/>
    </row>
    <row r="503" spans="1:10">
      <c r="A503" s="16" t="s">
        <v>327</v>
      </c>
      <c r="B503" s="12"/>
      <c r="C503" s="12"/>
      <c r="D503" s="12"/>
      <c r="E503" s="12"/>
      <c r="F503" s="12"/>
      <c r="G503" s="12"/>
      <c r="H503" s="14"/>
      <c r="I503" s="14"/>
      <c r="J503" s="14"/>
    </row>
    <row r="504" spans="1:10">
      <c r="A504" s="13" t="s">
        <v>183</v>
      </c>
      <c r="B504" s="20">
        <v>505.23</v>
      </c>
      <c r="C504" s="20">
        <v>-9.7899999999999991</v>
      </c>
      <c r="D504" s="20">
        <v>66</v>
      </c>
      <c r="E504" s="20">
        <v>233.52</v>
      </c>
      <c r="F504" s="20">
        <v>552.04999999999995</v>
      </c>
      <c r="G504" s="20">
        <v>1684.73</v>
      </c>
      <c r="H504" s="14"/>
      <c r="I504" s="14"/>
      <c r="J504" s="14"/>
    </row>
    <row r="505" spans="1:10">
      <c r="A505" s="13" t="s">
        <v>184</v>
      </c>
      <c r="B505" s="14">
        <v>42.87</v>
      </c>
      <c r="C505" s="14">
        <v>4.05</v>
      </c>
      <c r="D505" s="14">
        <v>12.86</v>
      </c>
      <c r="E505" s="14">
        <v>22.14</v>
      </c>
      <c r="F505" s="14">
        <v>50.43</v>
      </c>
      <c r="G505" s="14">
        <v>183.4</v>
      </c>
      <c r="H505" s="14"/>
      <c r="I505" s="14"/>
      <c r="J505" s="14"/>
    </row>
    <row r="506" spans="1:10">
      <c r="A506" s="13" t="s">
        <v>185</v>
      </c>
      <c r="B506" s="14">
        <v>8.48</v>
      </c>
      <c r="C506" s="14">
        <v>-41.36</v>
      </c>
      <c r="D506" s="14">
        <v>19.489999999999998</v>
      </c>
      <c r="E506" s="14">
        <v>9.48</v>
      </c>
      <c r="F506" s="14">
        <v>9.14</v>
      </c>
      <c r="G506" s="14">
        <v>10.89</v>
      </c>
      <c r="H506" s="14"/>
      <c r="I506" s="14"/>
      <c r="J506" s="14"/>
    </row>
    <row r="507" spans="1:10">
      <c r="A507" s="16" t="s">
        <v>328</v>
      </c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>
      <c r="A508" s="13" t="s">
        <v>183</v>
      </c>
      <c r="B508" s="20">
        <v>135.97</v>
      </c>
      <c r="C508" s="20">
        <v>39.82</v>
      </c>
      <c r="D508" s="20">
        <v>86.13</v>
      </c>
      <c r="E508" s="20">
        <v>100.71</v>
      </c>
      <c r="F508" s="20">
        <v>144.74</v>
      </c>
      <c r="G508" s="20">
        <v>308.5</v>
      </c>
      <c r="H508" s="20"/>
      <c r="I508" s="20"/>
      <c r="J508" s="20"/>
    </row>
    <row r="509" spans="1:10">
      <c r="A509" s="13" t="s">
        <v>184</v>
      </c>
      <c r="B509" s="14">
        <v>11.55</v>
      </c>
      <c r="C509" s="14">
        <v>6.8</v>
      </c>
      <c r="D509" s="14">
        <v>13.81</v>
      </c>
      <c r="E509" s="14">
        <v>16.100000000000001</v>
      </c>
      <c r="F509" s="14">
        <v>17.64</v>
      </c>
      <c r="G509" s="14">
        <v>35.72</v>
      </c>
      <c r="H509" s="14"/>
      <c r="I509" s="14"/>
      <c r="J509" s="14"/>
    </row>
    <row r="510" spans="1:10">
      <c r="A510" s="13" t="s">
        <v>185</v>
      </c>
      <c r="B510" s="14">
        <v>8.49</v>
      </c>
      <c r="C510" s="14">
        <v>17.079999999999998</v>
      </c>
      <c r="D510" s="14">
        <v>16.03</v>
      </c>
      <c r="E510" s="14">
        <v>15.99</v>
      </c>
      <c r="F510" s="14">
        <v>12.19</v>
      </c>
      <c r="G510" s="14">
        <v>11.58</v>
      </c>
      <c r="H510" s="14"/>
      <c r="I510" s="14"/>
      <c r="J510" s="14"/>
    </row>
    <row r="511" spans="1:10">
      <c r="A511" s="11" t="s">
        <v>329</v>
      </c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>
      <c r="A512" s="13" t="s">
        <v>183</v>
      </c>
      <c r="B512" s="20">
        <v>61673.24</v>
      </c>
      <c r="C512" s="20">
        <v>10074.39</v>
      </c>
      <c r="D512" s="20">
        <v>27229.93</v>
      </c>
      <c r="E512" s="20">
        <v>45562.77</v>
      </c>
      <c r="F512" s="20">
        <v>72168.91</v>
      </c>
      <c r="G512" s="20">
        <v>153326.48000000001</v>
      </c>
      <c r="H512" s="20"/>
      <c r="I512" s="20"/>
      <c r="J512" s="20"/>
    </row>
    <row r="513" spans="1:10">
      <c r="A513" s="13" t="s">
        <v>184</v>
      </c>
      <c r="B513" s="14">
        <v>855.79</v>
      </c>
      <c r="C513" s="14">
        <v>260.08999999999997</v>
      </c>
      <c r="D513" s="14">
        <v>184.57</v>
      </c>
      <c r="E513" s="14">
        <v>287.61</v>
      </c>
      <c r="F513" s="14">
        <v>342.17</v>
      </c>
      <c r="G513" s="14">
        <v>3394.9</v>
      </c>
      <c r="H513" s="14"/>
      <c r="I513" s="14"/>
      <c r="J513" s="14"/>
    </row>
    <row r="514" spans="1:10">
      <c r="A514" s="13" t="s">
        <v>185</v>
      </c>
      <c r="B514" s="14">
        <v>1.39</v>
      </c>
      <c r="C514" s="14">
        <v>2.58</v>
      </c>
      <c r="D514" s="14">
        <v>0.68</v>
      </c>
      <c r="E514" s="14">
        <v>0.63</v>
      </c>
      <c r="F514" s="14">
        <v>0.47</v>
      </c>
      <c r="G514" s="14">
        <v>2.21</v>
      </c>
      <c r="H514" s="14"/>
      <c r="I514" s="14"/>
      <c r="J514" s="14"/>
    </row>
    <row r="515" spans="1:10">
      <c r="A515" s="19" t="s">
        <v>314</v>
      </c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>
      <c r="A516" s="6" t="s">
        <v>330</v>
      </c>
      <c r="B516" s="20"/>
      <c r="C516" s="20"/>
      <c r="D516" s="20"/>
      <c r="E516" s="20"/>
      <c r="F516" s="20"/>
      <c r="G516" s="20"/>
      <c r="H516" s="20"/>
      <c r="I516" s="20"/>
      <c r="J516" s="20"/>
    </row>
    <row r="517" spans="1:10">
      <c r="A517" s="6"/>
      <c r="B517" s="14"/>
      <c r="C517" s="14"/>
      <c r="D517" s="14"/>
      <c r="E517" s="14"/>
      <c r="F517" s="14"/>
      <c r="G517" s="14"/>
      <c r="H517" s="14"/>
      <c r="I517" s="14"/>
      <c r="J517" s="14"/>
    </row>
    <row r="518" spans="1:10">
      <c r="A518" s="11" t="s">
        <v>331</v>
      </c>
      <c r="B518" s="14"/>
      <c r="C518" s="14"/>
      <c r="D518" s="14"/>
      <c r="E518" s="14"/>
      <c r="F518" s="14"/>
      <c r="G518" s="14"/>
      <c r="H518" s="14"/>
      <c r="I518" s="14"/>
      <c r="J518" s="14"/>
    </row>
    <row r="519" spans="1:10">
      <c r="A519" s="13" t="s">
        <v>183</v>
      </c>
      <c r="B519" s="12">
        <v>-1826.12</v>
      </c>
      <c r="C519" s="12">
        <v>543.12</v>
      </c>
      <c r="D519" s="12">
        <v>-2235.7399999999998</v>
      </c>
      <c r="E519" s="12">
        <v>-6098.15</v>
      </c>
      <c r="F519" s="12">
        <v>-3577.06</v>
      </c>
      <c r="G519" s="12">
        <v>2250.69</v>
      </c>
      <c r="H519" s="12"/>
      <c r="I519" s="12"/>
      <c r="J519" s="12"/>
    </row>
    <row r="520" spans="1:10">
      <c r="A520" s="13" t="s">
        <v>184</v>
      </c>
      <c r="B520" s="12">
        <v>2052.4</v>
      </c>
      <c r="C520" s="12">
        <v>1092.9000000000001</v>
      </c>
      <c r="D520" s="12">
        <v>1067.7</v>
      </c>
      <c r="E520" s="12">
        <v>1984.7</v>
      </c>
      <c r="F520" s="12">
        <v>1384</v>
      </c>
      <c r="G520" s="12">
        <v>10262</v>
      </c>
      <c r="H520" s="12"/>
      <c r="I520" s="12"/>
      <c r="J520" s="12"/>
    </row>
    <row r="521" spans="1:10">
      <c r="A521" s="13" t="s">
        <v>185</v>
      </c>
      <c r="B521" s="12">
        <v>-112.4</v>
      </c>
      <c r="C521" s="12">
        <v>201.23</v>
      </c>
      <c r="D521" s="12">
        <v>-47.76</v>
      </c>
      <c r="E521" s="12">
        <v>-32.549999999999997</v>
      </c>
      <c r="F521" s="12">
        <v>-38.69</v>
      </c>
      <c r="G521" s="12">
        <v>455.93</v>
      </c>
      <c r="H521" s="12"/>
      <c r="I521" s="12"/>
      <c r="J521" s="12"/>
    </row>
    <row r="522" spans="1:10">
      <c r="A522" s="16" t="s">
        <v>332</v>
      </c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>
      <c r="A523" s="13" t="s">
        <v>183</v>
      </c>
      <c r="B523" s="20">
        <v>6835.66</v>
      </c>
      <c r="C523" s="20">
        <v>1613.07</v>
      </c>
      <c r="D523" s="20">
        <v>1198.6300000000001</v>
      </c>
      <c r="E523" s="20">
        <v>2221.4299999999998</v>
      </c>
      <c r="F523" s="20">
        <v>5015.16</v>
      </c>
      <c r="G523" s="20">
        <v>24145.32</v>
      </c>
      <c r="H523" s="20"/>
      <c r="I523" s="20"/>
      <c r="J523" s="20"/>
    </row>
    <row r="524" spans="1:10">
      <c r="A524" s="13" t="s">
        <v>184</v>
      </c>
      <c r="B524" s="14">
        <v>2055.4</v>
      </c>
      <c r="C524" s="14">
        <v>755.85</v>
      </c>
      <c r="D524" s="14">
        <v>826.88</v>
      </c>
      <c r="E524" s="14">
        <v>1197.5999999999999</v>
      </c>
      <c r="F524" s="14">
        <v>1358</v>
      </c>
      <c r="G524" s="14">
        <v>10156</v>
      </c>
      <c r="H524" s="14"/>
      <c r="I524" s="14"/>
      <c r="J524" s="14"/>
    </row>
    <row r="525" spans="1:10">
      <c r="A525" s="13" t="s">
        <v>185</v>
      </c>
      <c r="B525" s="14">
        <v>30.07</v>
      </c>
      <c r="C525" s="14">
        <v>46.86</v>
      </c>
      <c r="D525" s="14">
        <v>68.989999999999995</v>
      </c>
      <c r="E525" s="14">
        <v>53.91</v>
      </c>
      <c r="F525" s="14">
        <v>27.08</v>
      </c>
      <c r="G525" s="14">
        <v>42.06</v>
      </c>
      <c r="H525" s="14"/>
      <c r="I525" s="14"/>
      <c r="J525" s="14"/>
    </row>
    <row r="526" spans="1:10">
      <c r="A526" s="16" t="s">
        <v>333</v>
      </c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>
      <c r="A527" s="13" t="s">
        <v>183</v>
      </c>
      <c r="B527" s="20">
        <v>8661.7800000000007</v>
      </c>
      <c r="C527" s="20">
        <v>1069.95</v>
      </c>
      <c r="D527" s="20">
        <v>3434.37</v>
      </c>
      <c r="E527" s="20">
        <v>8319.58</v>
      </c>
      <c r="F527" s="20">
        <v>8592.2099999999991</v>
      </c>
      <c r="G527" s="20">
        <v>21894.63</v>
      </c>
      <c r="H527" s="20"/>
      <c r="I527" s="20"/>
      <c r="J527" s="20"/>
    </row>
    <row r="528" spans="1:10">
      <c r="A528" s="13" t="s">
        <v>184</v>
      </c>
      <c r="B528" s="14">
        <v>863.21</v>
      </c>
      <c r="C528" s="14">
        <v>624.79</v>
      </c>
      <c r="D528" s="14">
        <v>779.87</v>
      </c>
      <c r="E528" s="14">
        <v>1817</v>
      </c>
      <c r="F528" s="14">
        <v>1499</v>
      </c>
      <c r="G528" s="14">
        <v>3862.4</v>
      </c>
      <c r="H528" s="14"/>
      <c r="I528" s="14"/>
      <c r="J528" s="14"/>
    </row>
    <row r="529" spans="1:10">
      <c r="A529" s="13" t="s">
        <v>185</v>
      </c>
      <c r="B529" s="14">
        <v>9.9700000000000006</v>
      </c>
      <c r="C529" s="14">
        <v>58.39</v>
      </c>
      <c r="D529" s="14">
        <v>22.71</v>
      </c>
      <c r="E529" s="14">
        <v>21.84</v>
      </c>
      <c r="F529" s="14">
        <v>17.45</v>
      </c>
      <c r="G529" s="14">
        <v>17.64</v>
      </c>
      <c r="H529" s="14"/>
      <c r="I529" s="14"/>
      <c r="J529" s="14"/>
    </row>
    <row r="530" spans="1:10">
      <c r="A530" s="19" t="s">
        <v>314</v>
      </c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>
      <c r="A531" s="11" t="s">
        <v>334</v>
      </c>
      <c r="B531" s="20"/>
      <c r="C531" s="20"/>
      <c r="D531" s="20"/>
      <c r="E531" s="20"/>
      <c r="F531" s="20"/>
      <c r="G531" s="20"/>
      <c r="H531" s="20"/>
      <c r="I531" s="20"/>
      <c r="J531" s="20"/>
    </row>
    <row r="532" spans="1:10">
      <c r="A532" s="19" t="s">
        <v>314</v>
      </c>
      <c r="B532" s="14"/>
      <c r="C532" s="14"/>
      <c r="D532" s="14"/>
      <c r="E532" s="14"/>
      <c r="F532" s="14"/>
      <c r="G532" s="14"/>
      <c r="H532" s="14"/>
      <c r="I532" s="14"/>
      <c r="J532" s="14"/>
    </row>
    <row r="533" spans="1:10">
      <c r="A533" s="16" t="s">
        <v>335</v>
      </c>
      <c r="B533" s="14"/>
      <c r="C533" s="14"/>
      <c r="D533" s="14"/>
      <c r="E533" s="14"/>
      <c r="F533" s="14"/>
      <c r="G533" s="14"/>
      <c r="H533" s="14"/>
      <c r="I533" s="14"/>
      <c r="J533" s="14"/>
    </row>
    <row r="534" spans="1:10">
      <c r="A534" s="13" t="s">
        <v>183</v>
      </c>
      <c r="B534" s="12">
        <v>729.11</v>
      </c>
      <c r="C534" s="12">
        <v>947.82</v>
      </c>
      <c r="D534" s="12">
        <v>247.91</v>
      </c>
      <c r="E534" s="12">
        <v>444.95</v>
      </c>
      <c r="F534" s="12">
        <v>547.01</v>
      </c>
      <c r="G534" s="12">
        <v>1458.95</v>
      </c>
      <c r="H534" s="12"/>
      <c r="I534" s="12"/>
      <c r="J534" s="12"/>
    </row>
    <row r="535" spans="1:10">
      <c r="A535" s="13" t="s">
        <v>184</v>
      </c>
      <c r="B535" s="12">
        <v>135.84</v>
      </c>
      <c r="C535" s="12">
        <v>588.66</v>
      </c>
      <c r="D535" s="12">
        <v>84.09</v>
      </c>
      <c r="E535" s="12">
        <v>102.78</v>
      </c>
      <c r="F535" s="12">
        <v>114.1</v>
      </c>
      <c r="G535" s="12">
        <v>256.49</v>
      </c>
      <c r="H535" s="12"/>
      <c r="I535" s="12"/>
      <c r="J535" s="12"/>
    </row>
    <row r="536" spans="1:10">
      <c r="A536" s="13" t="s">
        <v>185</v>
      </c>
      <c r="B536" s="12">
        <v>18.63</v>
      </c>
      <c r="C536" s="12">
        <v>62.11</v>
      </c>
      <c r="D536" s="12">
        <v>33.92</v>
      </c>
      <c r="E536" s="12">
        <v>23.1</v>
      </c>
      <c r="F536" s="12">
        <v>20.86</v>
      </c>
      <c r="G536" s="12">
        <v>17.579999999999998</v>
      </c>
      <c r="H536" s="12"/>
      <c r="I536" s="12"/>
      <c r="J536" s="12"/>
    </row>
    <row r="537" spans="1:10">
      <c r="A537" s="16" t="s">
        <v>336</v>
      </c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>
      <c r="A538" s="13" t="s">
        <v>183</v>
      </c>
      <c r="B538" s="20">
        <v>-2008.25</v>
      </c>
      <c r="C538" s="20">
        <v>-416.89</v>
      </c>
      <c r="D538" s="20">
        <v>-708.92</v>
      </c>
      <c r="E538" s="20">
        <v>-1396.51</v>
      </c>
      <c r="F538" s="20">
        <v>-2381.5100000000002</v>
      </c>
      <c r="G538" s="20">
        <v>-5137.29</v>
      </c>
      <c r="H538" s="20"/>
      <c r="I538" s="20"/>
      <c r="J538" s="20"/>
    </row>
    <row r="539" spans="1:10">
      <c r="A539" s="13" t="s">
        <v>184</v>
      </c>
      <c r="B539" s="14">
        <v>48.82</v>
      </c>
      <c r="C539" s="14">
        <v>44.77</v>
      </c>
      <c r="D539" s="14">
        <v>36.46</v>
      </c>
      <c r="E539" s="14">
        <v>69.42</v>
      </c>
      <c r="F539" s="14">
        <v>68.2</v>
      </c>
      <c r="G539" s="14">
        <v>191.78</v>
      </c>
      <c r="H539" s="14"/>
      <c r="I539" s="14"/>
      <c r="J539" s="14"/>
    </row>
    <row r="540" spans="1:10">
      <c r="A540" s="13" t="s">
        <v>185</v>
      </c>
      <c r="B540" s="14">
        <v>-2.4300000000000002</v>
      </c>
      <c r="C540" s="14">
        <v>-10.74</v>
      </c>
      <c r="D540" s="14">
        <v>-5.14</v>
      </c>
      <c r="E540" s="14">
        <v>-4.97</v>
      </c>
      <c r="F540" s="14">
        <v>-2.86</v>
      </c>
      <c r="G540" s="14">
        <v>-3.73</v>
      </c>
      <c r="H540" s="14"/>
      <c r="I540" s="14"/>
      <c r="J540" s="14"/>
    </row>
    <row r="541" spans="1:10">
      <c r="A541" s="16" t="s">
        <v>337</v>
      </c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>
      <c r="A542" s="13" t="s">
        <v>183</v>
      </c>
      <c r="B542" s="20">
        <v>151165.38</v>
      </c>
      <c r="C542" s="20">
        <v>59981.66</v>
      </c>
      <c r="D542" s="20">
        <v>86294.95</v>
      </c>
      <c r="E542" s="20">
        <v>118382.73</v>
      </c>
      <c r="F542" s="20">
        <v>170007.97</v>
      </c>
      <c r="G542" s="20">
        <v>321159.21999999997</v>
      </c>
      <c r="H542" s="20"/>
      <c r="I542" s="20"/>
      <c r="J542" s="20"/>
    </row>
    <row r="543" spans="1:10">
      <c r="A543" s="13" t="s">
        <v>184</v>
      </c>
      <c r="B543" s="14">
        <v>2695.5</v>
      </c>
      <c r="C543" s="14">
        <v>2940.3</v>
      </c>
      <c r="D543" s="14">
        <v>2836</v>
      </c>
      <c r="E543" s="14">
        <v>3136.3</v>
      </c>
      <c r="F543" s="14">
        <v>4124.6000000000004</v>
      </c>
      <c r="G543" s="14">
        <v>9480.7999999999993</v>
      </c>
      <c r="H543" s="14"/>
      <c r="I543" s="14"/>
      <c r="J543" s="14"/>
    </row>
    <row r="544" spans="1:10">
      <c r="A544" s="13" t="s">
        <v>185</v>
      </c>
      <c r="B544" s="14">
        <v>1.78</v>
      </c>
      <c r="C544" s="14">
        <v>4.9000000000000004</v>
      </c>
      <c r="D544" s="14">
        <v>3.29</v>
      </c>
      <c r="E544" s="14">
        <v>2.65</v>
      </c>
      <c r="F544" s="14">
        <v>2.4300000000000002</v>
      </c>
      <c r="G544" s="14">
        <v>2.95</v>
      </c>
      <c r="H544" s="14"/>
      <c r="I544" s="14"/>
      <c r="J544" s="14"/>
    </row>
    <row r="545" spans="1:10">
      <c r="A545" s="16" t="s">
        <v>338</v>
      </c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>
      <c r="A546" s="13" t="s">
        <v>183</v>
      </c>
      <c r="B546" s="20">
        <v>849.22</v>
      </c>
      <c r="C546" s="20">
        <v>376.2</v>
      </c>
      <c r="D546" s="20">
        <v>528.64</v>
      </c>
      <c r="E546" s="20">
        <v>714.11</v>
      </c>
      <c r="F546" s="20">
        <v>1004.51</v>
      </c>
      <c r="G546" s="20">
        <v>1622.37</v>
      </c>
      <c r="H546" s="20"/>
      <c r="I546" s="20"/>
      <c r="J546" s="20"/>
    </row>
    <row r="547" spans="1:10">
      <c r="A547" s="13" t="s">
        <v>184</v>
      </c>
      <c r="B547" s="14">
        <v>9.4</v>
      </c>
      <c r="C547" s="14">
        <v>15.02</v>
      </c>
      <c r="D547" s="14">
        <v>13.93</v>
      </c>
      <c r="E547" s="14">
        <v>11.08</v>
      </c>
      <c r="F547" s="14">
        <v>16.73</v>
      </c>
      <c r="G547" s="14">
        <v>25.63</v>
      </c>
      <c r="H547" s="14"/>
      <c r="I547" s="14"/>
      <c r="J547" s="14"/>
    </row>
    <row r="548" spans="1:10">
      <c r="A548" s="13" t="s">
        <v>185</v>
      </c>
      <c r="B548" s="14">
        <v>1.1100000000000001</v>
      </c>
      <c r="C548" s="14">
        <v>3.99</v>
      </c>
      <c r="D548" s="14">
        <v>2.64</v>
      </c>
      <c r="E548" s="14">
        <v>1.55</v>
      </c>
      <c r="F548" s="14">
        <v>1.67</v>
      </c>
      <c r="G548" s="14">
        <v>1.58</v>
      </c>
      <c r="H548" s="14"/>
      <c r="I548" s="14"/>
      <c r="J548" s="14"/>
    </row>
    <row r="549" spans="1:10">
      <c r="A549" s="11" t="s">
        <v>339</v>
      </c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>
      <c r="A550" s="13" t="s">
        <v>183</v>
      </c>
      <c r="B550" s="20">
        <v>1037.47</v>
      </c>
      <c r="C550" s="20">
        <v>428.5</v>
      </c>
      <c r="D550" s="20">
        <v>540.82000000000005</v>
      </c>
      <c r="E550" s="20">
        <v>635.48</v>
      </c>
      <c r="F550" s="20">
        <v>1124.26</v>
      </c>
      <c r="G550" s="20">
        <v>2458.44</v>
      </c>
      <c r="H550" s="20"/>
      <c r="I550" s="20"/>
      <c r="J550" s="20"/>
    </row>
    <row r="551" spans="1:10">
      <c r="A551" s="13" t="s">
        <v>184</v>
      </c>
      <c r="B551" s="14">
        <v>48.46</v>
      </c>
      <c r="C551" s="14">
        <v>68.790000000000006</v>
      </c>
      <c r="D551" s="14">
        <v>59.51</v>
      </c>
      <c r="E551" s="14">
        <v>43.81</v>
      </c>
      <c r="F551" s="14">
        <v>102.27</v>
      </c>
      <c r="G551" s="14">
        <v>156.19</v>
      </c>
      <c r="H551" s="14"/>
      <c r="I551" s="14"/>
      <c r="J551" s="14"/>
    </row>
    <row r="552" spans="1:10">
      <c r="A552" s="13" t="s">
        <v>185</v>
      </c>
      <c r="B552" s="14">
        <v>4.67</v>
      </c>
      <c r="C552" s="14">
        <v>16.05</v>
      </c>
      <c r="D552" s="14">
        <v>11</v>
      </c>
      <c r="E552" s="14">
        <v>6.89</v>
      </c>
      <c r="F552" s="14">
        <v>9.1</v>
      </c>
      <c r="G552" s="14">
        <v>6.35</v>
      </c>
      <c r="H552" s="14"/>
      <c r="I552" s="14"/>
      <c r="J552" s="14"/>
    </row>
    <row r="553" spans="1:10">
      <c r="A553" s="16" t="s">
        <v>340</v>
      </c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>
      <c r="A554" s="13" t="s">
        <v>183</v>
      </c>
      <c r="B554" s="20">
        <v>84.17</v>
      </c>
      <c r="C554" s="20">
        <v>24.08</v>
      </c>
      <c r="D554" s="20">
        <v>47.84</v>
      </c>
      <c r="E554" s="20">
        <v>55.41</v>
      </c>
      <c r="F554" s="20">
        <v>71.11</v>
      </c>
      <c r="G554" s="20">
        <v>222.47</v>
      </c>
      <c r="H554" s="20"/>
      <c r="I554" s="20"/>
      <c r="J554" s="20"/>
    </row>
    <row r="555" spans="1:10">
      <c r="A555" s="13" t="s">
        <v>184</v>
      </c>
      <c r="B555" s="14">
        <v>7.22</v>
      </c>
      <c r="C555" s="14">
        <v>4.8</v>
      </c>
      <c r="D555" s="14">
        <v>10.49</v>
      </c>
      <c r="E555" s="14">
        <v>10.33</v>
      </c>
      <c r="F555" s="14">
        <v>9.11</v>
      </c>
      <c r="G555" s="14">
        <v>31.8</v>
      </c>
      <c r="H555" s="14"/>
      <c r="I555" s="14"/>
      <c r="J555" s="14"/>
    </row>
    <row r="556" spans="1:10">
      <c r="A556" s="13" t="s">
        <v>185</v>
      </c>
      <c r="B556" s="14">
        <v>8.58</v>
      </c>
      <c r="C556" s="14">
        <v>19.93</v>
      </c>
      <c r="D556" s="14">
        <v>21.93</v>
      </c>
      <c r="E556" s="14">
        <v>18.64</v>
      </c>
      <c r="F556" s="14">
        <v>12.82</v>
      </c>
      <c r="G556" s="14">
        <v>14.29</v>
      </c>
      <c r="H556" s="14"/>
      <c r="I556" s="14"/>
      <c r="J556" s="14"/>
    </row>
    <row r="557" spans="1:10">
      <c r="A557" s="16" t="s">
        <v>341</v>
      </c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>
      <c r="A558" s="13" t="s">
        <v>183</v>
      </c>
      <c r="B558" s="20">
        <v>16.63</v>
      </c>
      <c r="C558" s="20">
        <v>3.47</v>
      </c>
      <c r="D558" s="20">
        <v>3.36</v>
      </c>
      <c r="E558" s="20">
        <v>17.649999999999999</v>
      </c>
      <c r="F558" s="20">
        <v>14.27</v>
      </c>
      <c r="G558" s="20">
        <v>44.4</v>
      </c>
      <c r="H558" s="20"/>
      <c r="I558" s="20"/>
      <c r="J558" s="20"/>
    </row>
    <row r="559" spans="1:10">
      <c r="A559" s="13" t="s">
        <v>184</v>
      </c>
      <c r="B559" s="14">
        <v>3.15</v>
      </c>
      <c r="C559" s="14">
        <v>1.5</v>
      </c>
      <c r="D559" s="14">
        <v>1.03</v>
      </c>
      <c r="E559" s="14">
        <v>10.29</v>
      </c>
      <c r="F559" s="14">
        <v>3.76</v>
      </c>
      <c r="G559" s="14">
        <v>10.84</v>
      </c>
      <c r="H559" s="14"/>
      <c r="I559" s="14"/>
      <c r="J559" s="14"/>
    </row>
    <row r="560" spans="1:10">
      <c r="A560" s="13" t="s">
        <v>185</v>
      </c>
      <c r="B560" s="14">
        <v>18.920000000000002</v>
      </c>
      <c r="C560" s="14">
        <v>43.27</v>
      </c>
      <c r="D560" s="14">
        <v>30.75</v>
      </c>
      <c r="E560" s="14">
        <v>58.31</v>
      </c>
      <c r="F560" s="14">
        <v>26.35</v>
      </c>
      <c r="G560" s="14">
        <v>24.42</v>
      </c>
      <c r="H560" s="14"/>
      <c r="I560" s="14"/>
      <c r="J560" s="14"/>
    </row>
    <row r="561" spans="1:10">
      <c r="A561" s="16" t="s">
        <v>342</v>
      </c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>
      <c r="A562" s="13" t="s">
        <v>183</v>
      </c>
      <c r="B562" s="20">
        <v>194.31</v>
      </c>
      <c r="C562" s="20">
        <v>79.34</v>
      </c>
      <c r="D562" s="20">
        <v>131.91</v>
      </c>
      <c r="E562" s="20">
        <v>124.44</v>
      </c>
      <c r="F562" s="20">
        <v>218.42</v>
      </c>
      <c r="G562" s="20">
        <v>417.4</v>
      </c>
      <c r="H562" s="20"/>
      <c r="I562" s="20"/>
      <c r="J562" s="20"/>
    </row>
    <row r="563" spans="1:10">
      <c r="A563" s="13" t="s">
        <v>184</v>
      </c>
      <c r="B563" s="14">
        <v>12.35</v>
      </c>
      <c r="C563" s="14">
        <v>11.98</v>
      </c>
      <c r="D563" s="14">
        <v>25.41</v>
      </c>
      <c r="E563" s="14">
        <v>12.45</v>
      </c>
      <c r="F563" s="14">
        <v>23.5</v>
      </c>
      <c r="G563" s="14">
        <v>39.340000000000003</v>
      </c>
      <c r="H563" s="14"/>
      <c r="I563" s="14"/>
      <c r="J563" s="14"/>
    </row>
    <row r="564" spans="1:10">
      <c r="A564" s="13" t="s">
        <v>185</v>
      </c>
      <c r="B564" s="14">
        <v>6.36</v>
      </c>
      <c r="C564" s="14">
        <v>15.1</v>
      </c>
      <c r="D564" s="14">
        <v>19.27</v>
      </c>
      <c r="E564" s="14">
        <v>10</v>
      </c>
      <c r="F564" s="14">
        <v>10.76</v>
      </c>
      <c r="G564" s="14">
        <v>9.43</v>
      </c>
      <c r="H564" s="14"/>
      <c r="I564" s="14"/>
      <c r="J564" s="14"/>
    </row>
    <row r="565" spans="1:10">
      <c r="A565" s="18" t="s">
        <v>343</v>
      </c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>
      <c r="A566" s="13" t="s">
        <v>183</v>
      </c>
      <c r="B566" s="20">
        <v>24.81</v>
      </c>
      <c r="C566" s="20">
        <v>6.73</v>
      </c>
      <c r="D566" s="20">
        <v>13.44</v>
      </c>
      <c r="E566" s="20">
        <v>18.95</v>
      </c>
      <c r="F566" s="20">
        <v>33.130000000000003</v>
      </c>
      <c r="G566" s="20">
        <v>51.77</v>
      </c>
      <c r="H566" s="20"/>
      <c r="I566" s="20"/>
      <c r="J566" s="20"/>
    </row>
    <row r="567" spans="1:10">
      <c r="A567" s="13" t="s">
        <v>184</v>
      </c>
      <c r="B567" s="14">
        <v>1.45</v>
      </c>
      <c r="C567" s="14">
        <v>1.48</v>
      </c>
      <c r="D567" s="14">
        <v>2.6</v>
      </c>
      <c r="E567" s="14">
        <v>2.76</v>
      </c>
      <c r="F567" s="14">
        <v>4.29</v>
      </c>
      <c r="G567" s="14">
        <v>7.11</v>
      </c>
      <c r="H567" s="14"/>
      <c r="I567" s="14"/>
      <c r="J567" s="14"/>
    </row>
    <row r="568" spans="1:10">
      <c r="A568" s="13" t="s">
        <v>185</v>
      </c>
      <c r="B568" s="14">
        <v>5.86</v>
      </c>
      <c r="C568" s="14">
        <v>21.91</v>
      </c>
      <c r="D568" s="14">
        <v>19.32</v>
      </c>
      <c r="E568" s="14">
        <v>14.58</v>
      </c>
      <c r="F568" s="14">
        <v>12.95</v>
      </c>
      <c r="G568" s="14">
        <v>13.73</v>
      </c>
      <c r="H568" s="14"/>
      <c r="I568" s="14"/>
      <c r="J568" s="14"/>
    </row>
    <row r="569" spans="1:10">
      <c r="A569" s="18" t="s">
        <v>267</v>
      </c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>
      <c r="A570" s="13" t="s">
        <v>183</v>
      </c>
      <c r="B570" s="20">
        <v>10.63</v>
      </c>
      <c r="C570" s="20">
        <v>3.38</v>
      </c>
      <c r="D570" s="20">
        <v>3.71</v>
      </c>
      <c r="E570" s="20">
        <v>3.35</v>
      </c>
      <c r="F570" s="20">
        <v>13.84</v>
      </c>
      <c r="G570" s="20">
        <v>28.88</v>
      </c>
      <c r="H570" s="20"/>
      <c r="I570" s="20"/>
      <c r="J570" s="20"/>
    </row>
    <row r="571" spans="1:10">
      <c r="A571" s="13" t="s">
        <v>184</v>
      </c>
      <c r="B571" s="14">
        <v>1.87</v>
      </c>
      <c r="C571" s="14">
        <v>1.4</v>
      </c>
      <c r="D571" s="14">
        <v>1.1200000000000001</v>
      </c>
      <c r="E571" s="14">
        <v>1.0900000000000001</v>
      </c>
      <c r="F571" s="14">
        <v>4.92</v>
      </c>
      <c r="G571" s="14">
        <v>7.71</v>
      </c>
      <c r="H571" s="14"/>
      <c r="I571" s="14"/>
      <c r="J571" s="14"/>
    </row>
    <row r="572" spans="1:10">
      <c r="A572" s="13" t="s">
        <v>185</v>
      </c>
      <c r="B572" s="14">
        <v>17.55</v>
      </c>
      <c r="C572" s="14">
        <v>41.55</v>
      </c>
      <c r="D572" s="14">
        <v>30.14</v>
      </c>
      <c r="E572" s="14">
        <v>32.56</v>
      </c>
      <c r="F572" s="14">
        <v>35.590000000000003</v>
      </c>
      <c r="G572" s="14">
        <v>26.69</v>
      </c>
      <c r="H572" s="14"/>
      <c r="I572" s="14"/>
      <c r="J572" s="14"/>
    </row>
    <row r="573" spans="1:10">
      <c r="A573" s="18" t="s">
        <v>344</v>
      </c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>
      <c r="A574" s="13" t="s">
        <v>183</v>
      </c>
      <c r="B574" s="20">
        <v>17.920000000000002</v>
      </c>
      <c r="C574" s="20">
        <v>4.34</v>
      </c>
      <c r="D574" s="20">
        <v>6.68</v>
      </c>
      <c r="E574" s="20">
        <v>13.01</v>
      </c>
      <c r="F574" s="20">
        <v>20.58</v>
      </c>
      <c r="G574" s="20">
        <v>44.99</v>
      </c>
      <c r="H574" s="20"/>
      <c r="I574" s="20"/>
      <c r="J574" s="20"/>
    </row>
    <row r="575" spans="1:10">
      <c r="A575" s="13" t="s">
        <v>184</v>
      </c>
      <c r="B575" s="14">
        <v>2.29</v>
      </c>
      <c r="C575" s="14">
        <v>1.26</v>
      </c>
      <c r="D575" s="14">
        <v>2.8</v>
      </c>
      <c r="E575" s="14">
        <v>2.63</v>
      </c>
      <c r="F575" s="14">
        <v>4.59</v>
      </c>
      <c r="G575" s="14">
        <v>9.7200000000000006</v>
      </c>
      <c r="H575" s="14"/>
      <c r="I575" s="14"/>
      <c r="J575" s="14"/>
    </row>
    <row r="576" spans="1:10">
      <c r="A576" s="13" t="s">
        <v>185</v>
      </c>
      <c r="B576" s="14">
        <v>12.75</v>
      </c>
      <c r="C576" s="14">
        <v>29.04</v>
      </c>
      <c r="D576" s="14">
        <v>41.86</v>
      </c>
      <c r="E576" s="14">
        <v>20.2</v>
      </c>
      <c r="F576" s="14">
        <v>22.31</v>
      </c>
      <c r="G576" s="14">
        <v>21.61</v>
      </c>
      <c r="H576" s="14"/>
      <c r="I576" s="14"/>
      <c r="J576" s="14"/>
    </row>
    <row r="577" spans="1:10">
      <c r="A577" s="21" t="s">
        <v>345</v>
      </c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>
      <c r="A578" s="13" t="s">
        <v>183</v>
      </c>
      <c r="B578" s="20">
        <v>6.94</v>
      </c>
      <c r="C578" s="20">
        <v>2.1</v>
      </c>
      <c r="D578" s="20">
        <v>1.42</v>
      </c>
      <c r="E578" s="20">
        <v>4.3</v>
      </c>
      <c r="F578" s="20">
        <v>10.81</v>
      </c>
      <c r="G578" s="20">
        <v>16.079999999999998</v>
      </c>
      <c r="H578" s="20"/>
      <c r="I578" s="20"/>
      <c r="J578" s="20"/>
    </row>
    <row r="579" spans="1:10">
      <c r="A579" s="13" t="s">
        <v>184</v>
      </c>
      <c r="B579" s="14">
        <v>1.76</v>
      </c>
      <c r="C579" s="14">
        <v>1.01</v>
      </c>
      <c r="D579" s="14">
        <v>0.92</v>
      </c>
      <c r="E579" s="14">
        <v>1.71</v>
      </c>
      <c r="F579" s="14">
        <v>4.45</v>
      </c>
      <c r="G579" s="14">
        <v>6.68</v>
      </c>
      <c r="H579" s="14"/>
      <c r="I579" s="14"/>
      <c r="J579" s="14"/>
    </row>
    <row r="580" spans="1:10">
      <c r="A580" s="13" t="s">
        <v>185</v>
      </c>
      <c r="B580" s="14">
        <v>25.34</v>
      </c>
      <c r="C580" s="14">
        <v>48.17</v>
      </c>
      <c r="D580" s="14">
        <v>65.040000000000006</v>
      </c>
      <c r="E580" s="14">
        <v>39.67</v>
      </c>
      <c r="F580" s="14">
        <v>41.21</v>
      </c>
      <c r="G580" s="14">
        <v>41.55</v>
      </c>
      <c r="H580" s="14"/>
      <c r="I580" s="14"/>
      <c r="J580" s="14"/>
    </row>
    <row r="581" spans="1:10">
      <c r="A581" s="21" t="s">
        <v>346</v>
      </c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>
      <c r="A582" s="13" t="s">
        <v>183</v>
      </c>
      <c r="B582" s="20">
        <v>10.98</v>
      </c>
      <c r="C582" s="20">
        <v>2.2400000000000002</v>
      </c>
      <c r="D582" s="20">
        <v>5.26</v>
      </c>
      <c r="E582" s="20">
        <v>8.6999999999999993</v>
      </c>
      <c r="F582" s="20">
        <v>9.77</v>
      </c>
      <c r="G582" s="20">
        <v>28.92</v>
      </c>
      <c r="H582" s="20"/>
      <c r="I582" s="20"/>
      <c r="J582" s="20"/>
    </row>
    <row r="583" spans="1:10">
      <c r="A583" s="13" t="s">
        <v>184</v>
      </c>
      <c r="B583" s="14">
        <v>1.69</v>
      </c>
      <c r="C583" s="14">
        <v>0.75</v>
      </c>
      <c r="D583" s="14">
        <v>2.65</v>
      </c>
      <c r="E583" s="14">
        <v>1.92</v>
      </c>
      <c r="F583" s="14">
        <v>2.39</v>
      </c>
      <c r="G583" s="14">
        <v>7.08</v>
      </c>
      <c r="H583" s="14"/>
      <c r="I583" s="14"/>
      <c r="J583" s="14"/>
    </row>
    <row r="584" spans="1:10">
      <c r="A584" s="13" t="s">
        <v>185</v>
      </c>
      <c r="B584" s="14">
        <v>15.42</v>
      </c>
      <c r="C584" s="14">
        <v>33.49</v>
      </c>
      <c r="D584" s="14">
        <v>50.32</v>
      </c>
      <c r="E584" s="14">
        <v>22.06</v>
      </c>
      <c r="F584" s="14">
        <v>24.5</v>
      </c>
      <c r="G584" s="14">
        <v>24.5</v>
      </c>
      <c r="H584" s="14"/>
      <c r="I584" s="14"/>
      <c r="J584" s="14"/>
    </row>
    <row r="585" spans="1:10">
      <c r="A585" s="18" t="s">
        <v>272</v>
      </c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>
      <c r="A586" s="13" t="s">
        <v>183</v>
      </c>
      <c r="B586" s="20">
        <v>44.51</v>
      </c>
      <c r="C586" s="20">
        <v>14.78</v>
      </c>
      <c r="D586" s="20">
        <v>37.369999999999997</v>
      </c>
      <c r="E586" s="20">
        <v>27.13</v>
      </c>
      <c r="F586" s="20">
        <v>50.51</v>
      </c>
      <c r="G586" s="20">
        <v>92.73</v>
      </c>
      <c r="H586" s="20"/>
      <c r="I586" s="20"/>
      <c r="J586" s="20"/>
    </row>
    <row r="587" spans="1:10">
      <c r="A587" s="13" t="s">
        <v>184</v>
      </c>
      <c r="B587" s="14">
        <v>3.45</v>
      </c>
      <c r="C587" s="14">
        <v>4.41</v>
      </c>
      <c r="D587" s="14">
        <v>13.02</v>
      </c>
      <c r="E587" s="14">
        <v>3.39</v>
      </c>
      <c r="F587" s="14">
        <v>7.78</v>
      </c>
      <c r="G587" s="14">
        <v>9.73</v>
      </c>
      <c r="H587" s="14"/>
      <c r="I587" s="14"/>
      <c r="J587" s="14"/>
    </row>
    <row r="588" spans="1:10">
      <c r="A588" s="13" t="s">
        <v>185</v>
      </c>
      <c r="B588" s="14">
        <v>7.76</v>
      </c>
      <c r="C588" s="14">
        <v>29.85</v>
      </c>
      <c r="D588" s="14">
        <v>34.840000000000003</v>
      </c>
      <c r="E588" s="14">
        <v>12.5</v>
      </c>
      <c r="F588" s="14">
        <v>15.4</v>
      </c>
      <c r="G588" s="14">
        <v>10.5</v>
      </c>
      <c r="H588" s="14"/>
      <c r="I588" s="14"/>
      <c r="J588" s="14"/>
    </row>
    <row r="589" spans="1:10">
      <c r="A589" s="18" t="s">
        <v>347</v>
      </c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>
      <c r="A590" s="13" t="s">
        <v>183</v>
      </c>
      <c r="B590" s="20">
        <v>96.43</v>
      </c>
      <c r="C590" s="20">
        <v>50.11</v>
      </c>
      <c r="D590" s="20">
        <v>70.72</v>
      </c>
      <c r="E590" s="20">
        <v>62</v>
      </c>
      <c r="F590" s="20">
        <v>100.36</v>
      </c>
      <c r="G590" s="20">
        <v>199.02</v>
      </c>
      <c r="H590" s="20"/>
      <c r="I590" s="20"/>
      <c r="J590" s="20"/>
    </row>
    <row r="591" spans="1:10">
      <c r="A591" s="13" t="s">
        <v>184</v>
      </c>
      <c r="B591" s="14">
        <v>9.6999999999999993</v>
      </c>
      <c r="C591" s="14">
        <v>10.97</v>
      </c>
      <c r="D591" s="14">
        <v>18.12</v>
      </c>
      <c r="E591" s="14">
        <v>9.85</v>
      </c>
      <c r="F591" s="14">
        <v>15.81</v>
      </c>
      <c r="G591" s="14">
        <v>29.24</v>
      </c>
      <c r="H591" s="14"/>
      <c r="I591" s="14"/>
      <c r="J591" s="14"/>
    </row>
    <row r="592" spans="1:10">
      <c r="A592" s="13" t="s">
        <v>185</v>
      </c>
      <c r="B592" s="14">
        <v>10.06</v>
      </c>
      <c r="C592" s="14">
        <v>21.9</v>
      </c>
      <c r="D592" s="14">
        <v>25.62</v>
      </c>
      <c r="E592" s="14">
        <v>15.89</v>
      </c>
      <c r="F592" s="14">
        <v>15.76</v>
      </c>
      <c r="G592" s="14">
        <v>14.69</v>
      </c>
      <c r="H592" s="14"/>
      <c r="I592" s="14"/>
      <c r="J592" s="14"/>
    </row>
    <row r="593" spans="1:10">
      <c r="A593" s="16" t="s">
        <v>348</v>
      </c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>
      <c r="A594" s="13" t="s">
        <v>183</v>
      </c>
      <c r="B594" s="20">
        <v>204.98</v>
      </c>
      <c r="C594" s="20">
        <v>134</v>
      </c>
      <c r="D594" s="20">
        <v>150.97</v>
      </c>
      <c r="E594" s="20">
        <v>184.1</v>
      </c>
      <c r="F594" s="20">
        <v>223.29</v>
      </c>
      <c r="G594" s="20">
        <v>332.43</v>
      </c>
      <c r="H594" s="20"/>
      <c r="I594" s="20"/>
      <c r="J594" s="20"/>
    </row>
    <row r="595" spans="1:10">
      <c r="A595" s="13" t="s">
        <v>184</v>
      </c>
      <c r="B595" s="14">
        <v>10.39</v>
      </c>
      <c r="C595" s="14">
        <v>31.1</v>
      </c>
      <c r="D595" s="14">
        <v>24.43</v>
      </c>
      <c r="E595" s="14">
        <v>19.53</v>
      </c>
      <c r="F595" s="14">
        <v>24.04</v>
      </c>
      <c r="G595" s="14">
        <v>21.54</v>
      </c>
      <c r="H595" s="14"/>
      <c r="I595" s="14"/>
      <c r="J595" s="14"/>
    </row>
    <row r="596" spans="1:10">
      <c r="A596" s="13" t="s">
        <v>185</v>
      </c>
      <c r="B596" s="14">
        <v>5.07</v>
      </c>
      <c r="C596" s="14">
        <v>23.21</v>
      </c>
      <c r="D596" s="14">
        <v>16.18</v>
      </c>
      <c r="E596" s="14">
        <v>10.61</v>
      </c>
      <c r="F596" s="14">
        <v>10.76</v>
      </c>
      <c r="G596" s="14">
        <v>6.48</v>
      </c>
      <c r="H596" s="14"/>
      <c r="I596" s="14"/>
      <c r="J596" s="14"/>
    </row>
    <row r="597" spans="1:10">
      <c r="A597" s="18" t="s">
        <v>349</v>
      </c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>
      <c r="A598" s="13" t="s">
        <v>183</v>
      </c>
      <c r="B598" s="20">
        <v>53.06</v>
      </c>
      <c r="C598" s="20">
        <v>38.11</v>
      </c>
      <c r="D598" s="20">
        <v>35.53</v>
      </c>
      <c r="E598" s="20">
        <v>62.71</v>
      </c>
      <c r="F598" s="20">
        <v>40.630000000000003</v>
      </c>
      <c r="G598" s="20">
        <v>88.3</v>
      </c>
      <c r="H598" s="20"/>
      <c r="I598" s="20"/>
      <c r="J598" s="20"/>
    </row>
    <row r="599" spans="1:10">
      <c r="A599" s="13" t="s">
        <v>184</v>
      </c>
      <c r="B599" s="14">
        <v>3.9</v>
      </c>
      <c r="C599" s="14">
        <v>11.16</v>
      </c>
      <c r="D599" s="14">
        <v>5.66</v>
      </c>
      <c r="E599" s="14">
        <v>9.35</v>
      </c>
      <c r="F599" s="14">
        <v>4.9000000000000004</v>
      </c>
      <c r="G599" s="14">
        <v>12.08</v>
      </c>
      <c r="H599" s="14"/>
      <c r="I599" s="14"/>
      <c r="J599" s="14"/>
    </row>
    <row r="600" spans="1:10">
      <c r="A600" s="13" t="s">
        <v>185</v>
      </c>
      <c r="B600" s="14">
        <v>7.34</v>
      </c>
      <c r="C600" s="14">
        <v>29.29</v>
      </c>
      <c r="D600" s="14">
        <v>15.93</v>
      </c>
      <c r="E600" s="14">
        <v>14.91</v>
      </c>
      <c r="F600" s="14">
        <v>12.07</v>
      </c>
      <c r="G600" s="14">
        <v>13.68</v>
      </c>
      <c r="H600" s="14"/>
      <c r="I600" s="14"/>
      <c r="J600" s="14"/>
    </row>
    <row r="601" spans="1:10">
      <c r="A601" s="18" t="s">
        <v>350</v>
      </c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>
      <c r="A602" s="13" t="s">
        <v>183</v>
      </c>
      <c r="B602" s="20">
        <v>77.38</v>
      </c>
      <c r="C602" s="20">
        <v>46.55</v>
      </c>
      <c r="D602" s="20">
        <v>57.67</v>
      </c>
      <c r="E602" s="20">
        <v>62.41</v>
      </c>
      <c r="F602" s="20">
        <v>102.41</v>
      </c>
      <c r="G602" s="20">
        <v>117.77</v>
      </c>
      <c r="H602" s="20"/>
      <c r="I602" s="20"/>
      <c r="J602" s="20"/>
    </row>
    <row r="603" spans="1:10">
      <c r="A603" s="13" t="s">
        <v>184</v>
      </c>
      <c r="B603" s="14">
        <v>5.49</v>
      </c>
      <c r="C603" s="14">
        <v>13.76</v>
      </c>
      <c r="D603" s="14">
        <v>14.56</v>
      </c>
      <c r="E603" s="14">
        <v>10.1</v>
      </c>
      <c r="F603" s="14">
        <v>16.62</v>
      </c>
      <c r="G603" s="14">
        <v>12.5</v>
      </c>
      <c r="H603" s="14"/>
      <c r="I603" s="14"/>
      <c r="J603" s="14"/>
    </row>
    <row r="604" spans="1:10">
      <c r="A604" s="13" t="s">
        <v>185</v>
      </c>
      <c r="B604" s="14">
        <v>7.09</v>
      </c>
      <c r="C604" s="14">
        <v>29.57</v>
      </c>
      <c r="D604" s="14">
        <v>25.25</v>
      </c>
      <c r="E604" s="14">
        <v>16.190000000000001</v>
      </c>
      <c r="F604" s="14">
        <v>16.23</v>
      </c>
      <c r="G604" s="14">
        <v>10.61</v>
      </c>
      <c r="H604" s="14"/>
      <c r="I604" s="14"/>
      <c r="J604" s="14"/>
    </row>
    <row r="605" spans="1:10">
      <c r="A605" s="18" t="s">
        <v>351</v>
      </c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>
      <c r="A606" s="13" t="s">
        <v>183</v>
      </c>
      <c r="B606" s="20">
        <v>22.22</v>
      </c>
      <c r="C606" s="20">
        <v>12.41</v>
      </c>
      <c r="D606" s="20">
        <v>15.88</v>
      </c>
      <c r="E606" s="20">
        <v>17.98</v>
      </c>
      <c r="F606" s="20">
        <v>31.3</v>
      </c>
      <c r="G606" s="20">
        <v>33.520000000000003</v>
      </c>
      <c r="H606" s="20"/>
      <c r="I606" s="20"/>
      <c r="J606" s="20"/>
    </row>
    <row r="607" spans="1:10">
      <c r="A607" s="13" t="s">
        <v>184</v>
      </c>
      <c r="B607" s="14">
        <v>2.8</v>
      </c>
      <c r="C607" s="14">
        <v>2.59</v>
      </c>
      <c r="D607" s="14">
        <v>7.09</v>
      </c>
      <c r="E607" s="14">
        <v>3.57</v>
      </c>
      <c r="F607" s="14">
        <v>6.47</v>
      </c>
      <c r="G607" s="14">
        <v>8.31</v>
      </c>
      <c r="H607" s="14"/>
      <c r="I607" s="14"/>
      <c r="J607" s="14"/>
    </row>
    <row r="608" spans="1:10">
      <c r="A608" s="13" t="s">
        <v>185</v>
      </c>
      <c r="B608" s="14">
        <v>12.58</v>
      </c>
      <c r="C608" s="14">
        <v>20.83</v>
      </c>
      <c r="D608" s="14">
        <v>44.64</v>
      </c>
      <c r="E608" s="14">
        <v>19.86</v>
      </c>
      <c r="F608" s="14">
        <v>20.67</v>
      </c>
      <c r="G608" s="14">
        <v>24.8</v>
      </c>
      <c r="H608" s="14"/>
      <c r="I608" s="14"/>
      <c r="J608" s="14"/>
    </row>
    <row r="609" spans="1:10">
      <c r="A609" s="18" t="s">
        <v>352</v>
      </c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>
      <c r="A610" s="13" t="s">
        <v>183</v>
      </c>
      <c r="B610" s="20">
        <v>52.32</v>
      </c>
      <c r="C610" s="20">
        <v>36.93</v>
      </c>
      <c r="D610" s="20">
        <v>41.89</v>
      </c>
      <c r="E610" s="20">
        <v>40.99</v>
      </c>
      <c r="F610" s="20">
        <v>48.95</v>
      </c>
      <c r="G610" s="20">
        <v>92.84</v>
      </c>
      <c r="H610" s="20"/>
      <c r="I610" s="20"/>
      <c r="J610" s="20"/>
    </row>
    <row r="611" spans="1:10">
      <c r="A611" s="13" t="s">
        <v>184</v>
      </c>
      <c r="B611" s="14">
        <v>4.2</v>
      </c>
      <c r="C611" s="14">
        <v>10.83</v>
      </c>
      <c r="D611" s="14">
        <v>9.16</v>
      </c>
      <c r="E611" s="14">
        <v>8.31</v>
      </c>
      <c r="F611" s="14">
        <v>9.0399999999999991</v>
      </c>
      <c r="G611" s="14">
        <v>14.1</v>
      </c>
      <c r="H611" s="14"/>
      <c r="I611" s="14"/>
      <c r="J611" s="14"/>
    </row>
    <row r="612" spans="1:10">
      <c r="A612" s="13" t="s">
        <v>185</v>
      </c>
      <c r="B612" s="14">
        <v>8.02</v>
      </c>
      <c r="C612" s="14">
        <v>29.33</v>
      </c>
      <c r="D612" s="14">
        <v>21.88</v>
      </c>
      <c r="E612" s="14">
        <v>20.28</v>
      </c>
      <c r="F612" s="14">
        <v>18.47</v>
      </c>
      <c r="G612" s="14">
        <v>15.19</v>
      </c>
      <c r="H612" s="14"/>
      <c r="I612" s="14"/>
      <c r="J612" s="14"/>
    </row>
    <row r="613" spans="1:10">
      <c r="A613" s="21" t="s">
        <v>353</v>
      </c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>
      <c r="A614" s="13" t="s">
        <v>183</v>
      </c>
      <c r="B614" s="20">
        <v>18.03</v>
      </c>
      <c r="C614" s="20">
        <v>9.61</v>
      </c>
      <c r="D614" s="20">
        <v>13.24</v>
      </c>
      <c r="E614" s="20">
        <v>7.92</v>
      </c>
      <c r="F614" s="20">
        <v>19.010000000000002</v>
      </c>
      <c r="G614" s="20">
        <v>40.36</v>
      </c>
      <c r="H614" s="20"/>
      <c r="I614" s="20"/>
      <c r="J614" s="20"/>
    </row>
    <row r="615" spans="1:10">
      <c r="A615" s="13" t="s">
        <v>184</v>
      </c>
      <c r="B615" s="14">
        <v>2.84</v>
      </c>
      <c r="C615" s="14">
        <v>3.64</v>
      </c>
      <c r="D615" s="14">
        <v>4.41</v>
      </c>
      <c r="E615" s="14">
        <v>1.59</v>
      </c>
      <c r="F615" s="14">
        <v>5.41</v>
      </c>
      <c r="G615" s="14">
        <v>10.57</v>
      </c>
      <c r="H615" s="14"/>
      <c r="I615" s="14"/>
      <c r="J615" s="14"/>
    </row>
    <row r="616" spans="1:10">
      <c r="A616" s="13" t="s">
        <v>185</v>
      </c>
      <c r="B616" s="14">
        <v>15.78</v>
      </c>
      <c r="C616" s="14">
        <v>37.9</v>
      </c>
      <c r="D616" s="14">
        <v>33.31</v>
      </c>
      <c r="E616" s="14">
        <v>20.010000000000002</v>
      </c>
      <c r="F616" s="14">
        <v>28.43</v>
      </c>
      <c r="G616" s="14">
        <v>26.18</v>
      </c>
      <c r="H616" s="14"/>
      <c r="I616" s="14"/>
      <c r="J616" s="14"/>
    </row>
    <row r="617" spans="1:10">
      <c r="A617" s="21" t="s">
        <v>354</v>
      </c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>
      <c r="A618" s="13" t="s">
        <v>183</v>
      </c>
      <c r="B618" s="20">
        <v>34.29</v>
      </c>
      <c r="C618" s="20">
        <v>27.32</v>
      </c>
      <c r="D618" s="20">
        <v>28.65</v>
      </c>
      <c r="E618" s="20">
        <v>33.07</v>
      </c>
      <c r="F618" s="20">
        <v>29.94</v>
      </c>
      <c r="G618" s="20">
        <v>52.48</v>
      </c>
      <c r="H618" s="20"/>
      <c r="I618" s="20"/>
      <c r="J618" s="20"/>
    </row>
    <row r="619" spans="1:10">
      <c r="A619" s="13" t="s">
        <v>184</v>
      </c>
      <c r="B619" s="14">
        <v>3.19</v>
      </c>
      <c r="C619" s="14">
        <v>8.93</v>
      </c>
      <c r="D619" s="14">
        <v>7.74</v>
      </c>
      <c r="E619" s="14">
        <v>8.26</v>
      </c>
      <c r="F619" s="14">
        <v>7.25</v>
      </c>
      <c r="G619" s="14">
        <v>9.6</v>
      </c>
      <c r="H619" s="14"/>
      <c r="I619" s="14"/>
      <c r="J619" s="14"/>
    </row>
    <row r="620" spans="1:10">
      <c r="A620" s="13" t="s">
        <v>185</v>
      </c>
      <c r="B620" s="14">
        <v>9.2899999999999991</v>
      </c>
      <c r="C620" s="14">
        <v>32.67</v>
      </c>
      <c r="D620" s="14">
        <v>27.02</v>
      </c>
      <c r="E620" s="14">
        <v>24.99</v>
      </c>
      <c r="F620" s="14">
        <v>24.23</v>
      </c>
      <c r="G620" s="14">
        <v>18.3</v>
      </c>
      <c r="H620" s="14"/>
      <c r="I620" s="14"/>
      <c r="J620" s="14"/>
    </row>
    <row r="621" spans="1:10">
      <c r="A621" s="16" t="s">
        <v>355</v>
      </c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>
      <c r="A622" s="13" t="s">
        <v>183</v>
      </c>
      <c r="B622" s="20">
        <v>90.43</v>
      </c>
      <c r="C622" s="20">
        <v>15.89</v>
      </c>
      <c r="D622" s="20">
        <v>41.05</v>
      </c>
      <c r="E622" s="20">
        <v>52.32</v>
      </c>
      <c r="F622" s="20">
        <v>102.41</v>
      </c>
      <c r="G622" s="20">
        <v>240.5</v>
      </c>
      <c r="H622" s="20"/>
      <c r="I622" s="20"/>
      <c r="J622" s="20"/>
    </row>
    <row r="623" spans="1:10">
      <c r="A623" s="13" t="s">
        <v>184</v>
      </c>
      <c r="B623" s="14">
        <v>10.14</v>
      </c>
      <c r="C623" s="14">
        <v>2.6</v>
      </c>
      <c r="D623" s="14">
        <v>12.41</v>
      </c>
      <c r="E623" s="14">
        <v>9.48</v>
      </c>
      <c r="F623" s="14">
        <v>22.16</v>
      </c>
      <c r="G623" s="14">
        <v>40.47</v>
      </c>
      <c r="H623" s="14"/>
      <c r="I623" s="14"/>
      <c r="J623" s="14"/>
    </row>
    <row r="624" spans="1:10">
      <c r="A624" s="13" t="s">
        <v>185</v>
      </c>
      <c r="B624" s="14">
        <v>11.21</v>
      </c>
      <c r="C624" s="14">
        <v>16.34</v>
      </c>
      <c r="D624" s="14">
        <v>30.24</v>
      </c>
      <c r="E624" s="14">
        <v>18.12</v>
      </c>
      <c r="F624" s="14">
        <v>21.64</v>
      </c>
      <c r="G624" s="14">
        <v>16.829999999999998</v>
      </c>
      <c r="H624" s="14"/>
      <c r="I624" s="14"/>
      <c r="J624" s="14"/>
    </row>
    <row r="625" spans="1:10">
      <c r="A625" s="16" t="s">
        <v>356</v>
      </c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>
      <c r="A626" s="13" t="s">
        <v>183</v>
      </c>
      <c r="B626" s="20">
        <v>30.2</v>
      </c>
      <c r="C626" s="20">
        <v>29.54</v>
      </c>
      <c r="D626" s="20">
        <v>19.21</v>
      </c>
      <c r="E626" s="20">
        <v>9.1199999999999992</v>
      </c>
      <c r="F626" s="20">
        <v>24.75</v>
      </c>
      <c r="G626" s="20">
        <v>68.45</v>
      </c>
      <c r="H626" s="20"/>
      <c r="I626" s="20"/>
      <c r="J626" s="20"/>
    </row>
    <row r="627" spans="1:10">
      <c r="A627" s="13" t="s">
        <v>184</v>
      </c>
      <c r="B627" s="14">
        <v>5.94</v>
      </c>
      <c r="C627" s="14">
        <v>22.18</v>
      </c>
      <c r="D627" s="14">
        <v>9.51</v>
      </c>
      <c r="E627" s="14">
        <v>2.89</v>
      </c>
      <c r="F627" s="14">
        <v>6.54</v>
      </c>
      <c r="G627" s="14">
        <v>16.899999999999999</v>
      </c>
      <c r="H627" s="14"/>
      <c r="I627" s="14"/>
      <c r="J627" s="14"/>
    </row>
    <row r="628" spans="1:10">
      <c r="A628" s="13" t="s">
        <v>185</v>
      </c>
      <c r="B628" s="14">
        <v>19.66</v>
      </c>
      <c r="C628" s="14">
        <v>75.09</v>
      </c>
      <c r="D628" s="14">
        <v>49.49</v>
      </c>
      <c r="E628" s="14">
        <v>31.68</v>
      </c>
      <c r="F628" s="14">
        <v>26.41</v>
      </c>
      <c r="G628" s="14">
        <v>24.69</v>
      </c>
      <c r="H628" s="14"/>
      <c r="I628" s="14"/>
      <c r="J628" s="14"/>
    </row>
    <row r="629" spans="1:10">
      <c r="A629" s="16" t="s">
        <v>357</v>
      </c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>
      <c r="A630" s="13" t="s">
        <v>183</v>
      </c>
      <c r="B630" s="20">
        <v>92.88</v>
      </c>
      <c r="C630" s="20">
        <v>22.87</v>
      </c>
      <c r="D630" s="20">
        <v>51.3</v>
      </c>
      <c r="E630" s="20">
        <v>68.260000000000005</v>
      </c>
      <c r="F630" s="20">
        <v>102.28</v>
      </c>
      <c r="G630" s="20">
        <v>219.63</v>
      </c>
      <c r="H630" s="20"/>
      <c r="I630" s="20"/>
      <c r="J630" s="20"/>
    </row>
    <row r="631" spans="1:10">
      <c r="A631" s="13" t="s">
        <v>184</v>
      </c>
      <c r="B631" s="14">
        <v>7.12</v>
      </c>
      <c r="C631" s="14">
        <v>6.13</v>
      </c>
      <c r="D631" s="14">
        <v>8.07</v>
      </c>
      <c r="E631" s="14">
        <v>11.74</v>
      </c>
      <c r="F631" s="14">
        <v>13.97</v>
      </c>
      <c r="G631" s="14">
        <v>29.92</v>
      </c>
      <c r="H631" s="14"/>
      <c r="I631" s="14"/>
      <c r="J631" s="14"/>
    </row>
    <row r="632" spans="1:10">
      <c r="A632" s="13" t="s">
        <v>185</v>
      </c>
      <c r="B632" s="14">
        <v>7.67</v>
      </c>
      <c r="C632" s="14">
        <v>26.79</v>
      </c>
      <c r="D632" s="14">
        <v>15.74</v>
      </c>
      <c r="E632" s="14">
        <v>17.2</v>
      </c>
      <c r="F632" s="14">
        <v>13.66</v>
      </c>
      <c r="G632" s="14">
        <v>13.62</v>
      </c>
      <c r="H632" s="14"/>
      <c r="I632" s="14"/>
      <c r="J632" s="14"/>
    </row>
    <row r="633" spans="1:10">
      <c r="A633" s="18" t="s">
        <v>358</v>
      </c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>
      <c r="A634" s="13" t="s">
        <v>183</v>
      </c>
      <c r="B634" s="20">
        <v>26.07</v>
      </c>
      <c r="C634" s="20">
        <v>6.68</v>
      </c>
      <c r="D634" s="20">
        <v>20.079999999999998</v>
      </c>
      <c r="E634" s="20">
        <v>16.510000000000002</v>
      </c>
      <c r="F634" s="20">
        <v>33.93</v>
      </c>
      <c r="G634" s="20">
        <v>53.11</v>
      </c>
      <c r="H634" s="20"/>
      <c r="I634" s="20"/>
      <c r="J634" s="20"/>
    </row>
    <row r="635" spans="1:10">
      <c r="A635" s="13" t="s">
        <v>184</v>
      </c>
      <c r="B635" s="14">
        <v>3.05</v>
      </c>
      <c r="C635" s="14">
        <v>1.55</v>
      </c>
      <c r="D635" s="14">
        <v>5.85</v>
      </c>
      <c r="E635" s="14">
        <v>3.21</v>
      </c>
      <c r="F635" s="14">
        <v>7.56</v>
      </c>
      <c r="G635" s="14">
        <v>10.1</v>
      </c>
      <c r="H635" s="14"/>
      <c r="I635" s="14"/>
      <c r="J635" s="14"/>
    </row>
    <row r="636" spans="1:10">
      <c r="A636" s="13" t="s">
        <v>185</v>
      </c>
      <c r="B636" s="14">
        <v>11.71</v>
      </c>
      <c r="C636" s="14">
        <v>23.23</v>
      </c>
      <c r="D636" s="14">
        <v>29.11</v>
      </c>
      <c r="E636" s="14">
        <v>19.420000000000002</v>
      </c>
      <c r="F636" s="14">
        <v>22.3</v>
      </c>
      <c r="G636" s="14">
        <v>19.010000000000002</v>
      </c>
      <c r="H636" s="14"/>
      <c r="I636" s="14"/>
      <c r="J636" s="14"/>
    </row>
    <row r="637" spans="1:10">
      <c r="A637" s="18" t="s">
        <v>359</v>
      </c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>
      <c r="A638" s="13" t="s">
        <v>183</v>
      </c>
      <c r="B638" s="20">
        <v>66.81</v>
      </c>
      <c r="C638" s="20">
        <v>16.2</v>
      </c>
      <c r="D638" s="20">
        <v>31.22</v>
      </c>
      <c r="E638" s="20">
        <v>51.75</v>
      </c>
      <c r="F638" s="20">
        <v>68.349999999999994</v>
      </c>
      <c r="G638" s="20">
        <v>166.51</v>
      </c>
      <c r="H638" s="20"/>
      <c r="I638" s="20"/>
      <c r="J638" s="20"/>
    </row>
    <row r="639" spans="1:10">
      <c r="A639" s="13" t="s">
        <v>184</v>
      </c>
      <c r="B639" s="14">
        <v>6.74</v>
      </c>
      <c r="C639" s="14">
        <v>5.9</v>
      </c>
      <c r="D639" s="14">
        <v>9.2100000000000009</v>
      </c>
      <c r="E639" s="14">
        <v>10.8</v>
      </c>
      <c r="F639" s="14">
        <v>11.54</v>
      </c>
      <c r="G639" s="14">
        <v>26.51</v>
      </c>
      <c r="H639" s="14"/>
      <c r="I639" s="14"/>
      <c r="J639" s="14"/>
    </row>
    <row r="640" spans="1:10">
      <c r="A640" s="13" t="s">
        <v>185</v>
      </c>
      <c r="B640" s="14">
        <v>10.09</v>
      </c>
      <c r="C640" s="14">
        <v>36.450000000000003</v>
      </c>
      <c r="D640" s="14">
        <v>29.49</v>
      </c>
      <c r="E640" s="14">
        <v>20.87</v>
      </c>
      <c r="F640" s="14">
        <v>16.88</v>
      </c>
      <c r="G640" s="14">
        <v>15.92</v>
      </c>
      <c r="H640" s="14"/>
      <c r="I640" s="14"/>
      <c r="J640" s="14"/>
    </row>
    <row r="641" spans="1:10">
      <c r="A641" s="16" t="s">
        <v>360</v>
      </c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>
      <c r="A642" s="13" t="s">
        <v>183</v>
      </c>
      <c r="B642" s="20">
        <v>14.51</v>
      </c>
      <c r="C642" s="20">
        <v>4.28</v>
      </c>
      <c r="D642" s="20">
        <v>5.16</v>
      </c>
      <c r="E642" s="20">
        <v>12.5</v>
      </c>
      <c r="F642" s="20">
        <v>22.99</v>
      </c>
      <c r="G642" s="20">
        <v>27.61</v>
      </c>
      <c r="H642" s="20"/>
      <c r="I642" s="20"/>
      <c r="J642" s="20"/>
    </row>
    <row r="643" spans="1:10">
      <c r="A643" s="13" t="s">
        <v>184</v>
      </c>
      <c r="B643" s="14">
        <v>1.67</v>
      </c>
      <c r="C643" s="14">
        <v>1.44</v>
      </c>
      <c r="D643" s="14">
        <v>1.49</v>
      </c>
      <c r="E643" s="14">
        <v>3.39</v>
      </c>
      <c r="F643" s="14">
        <v>3.53</v>
      </c>
      <c r="G643" s="14">
        <v>5.66</v>
      </c>
      <c r="H643" s="14"/>
      <c r="I643" s="14"/>
      <c r="J643" s="14"/>
    </row>
    <row r="644" spans="1:10">
      <c r="A644" s="13" t="s">
        <v>185</v>
      </c>
      <c r="B644" s="14">
        <v>11.54</v>
      </c>
      <c r="C644" s="14">
        <v>33.69</v>
      </c>
      <c r="D644" s="14">
        <v>28.99</v>
      </c>
      <c r="E644" s="14">
        <v>27.09</v>
      </c>
      <c r="F644" s="14">
        <v>15.35</v>
      </c>
      <c r="G644" s="14">
        <v>20.49</v>
      </c>
      <c r="H644" s="14"/>
      <c r="I644" s="14"/>
      <c r="J644" s="14"/>
    </row>
    <row r="645" spans="1:10">
      <c r="A645" s="16" t="s">
        <v>361</v>
      </c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>
      <c r="A646" s="13" t="s">
        <v>183</v>
      </c>
      <c r="B646" s="20">
        <v>2.11</v>
      </c>
      <c r="C646" s="20">
        <v>0.75</v>
      </c>
      <c r="D646" s="20">
        <v>0.92</v>
      </c>
      <c r="E646" s="20">
        <v>2.23</v>
      </c>
      <c r="F646" s="20">
        <v>3.02</v>
      </c>
      <c r="G646" s="20">
        <v>3.64</v>
      </c>
      <c r="H646" s="20"/>
      <c r="I646" s="20"/>
      <c r="J646" s="20"/>
    </row>
    <row r="647" spans="1:10">
      <c r="A647" s="13" t="s">
        <v>184</v>
      </c>
      <c r="B647" s="14">
        <v>0.23</v>
      </c>
      <c r="C647" s="14">
        <v>0.25</v>
      </c>
      <c r="D647" s="14">
        <v>0.31</v>
      </c>
      <c r="E647" s="14">
        <v>0.55000000000000004</v>
      </c>
      <c r="F647" s="14">
        <v>0.71</v>
      </c>
      <c r="G647" s="14">
        <v>0.78</v>
      </c>
      <c r="H647" s="14"/>
      <c r="I647" s="14"/>
      <c r="J647" s="14"/>
    </row>
    <row r="648" spans="1:10">
      <c r="A648" s="13" t="s">
        <v>185</v>
      </c>
      <c r="B648" s="14">
        <v>11.03</v>
      </c>
      <c r="C648" s="14">
        <v>33.68</v>
      </c>
      <c r="D648" s="14">
        <v>33.24</v>
      </c>
      <c r="E648" s="14">
        <v>24.52</v>
      </c>
      <c r="F648" s="14">
        <v>23.62</v>
      </c>
      <c r="G648" s="14">
        <v>21.42</v>
      </c>
      <c r="H648" s="14"/>
      <c r="I648" s="14"/>
      <c r="J648" s="14"/>
    </row>
    <row r="649" spans="1:10">
      <c r="A649" s="16" t="s">
        <v>362</v>
      </c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>
      <c r="A650" s="13" t="s">
        <v>183</v>
      </c>
      <c r="B650" s="20">
        <v>215.93</v>
      </c>
      <c r="C650" s="20">
        <v>70.489999999999995</v>
      </c>
      <c r="D650" s="20">
        <v>33.43</v>
      </c>
      <c r="E650" s="20">
        <v>44.96</v>
      </c>
      <c r="F650" s="20">
        <v>198.38</v>
      </c>
      <c r="G650" s="20">
        <v>732.75</v>
      </c>
      <c r="H650" s="20"/>
      <c r="I650" s="20"/>
      <c r="J650" s="20"/>
    </row>
    <row r="651" spans="1:10">
      <c r="A651" s="13" t="s">
        <v>184</v>
      </c>
      <c r="B651" s="14">
        <v>29.17</v>
      </c>
      <c r="C651" s="14">
        <v>41.02</v>
      </c>
      <c r="D651" s="14">
        <v>10.220000000000001</v>
      </c>
      <c r="E651" s="14">
        <v>12.04</v>
      </c>
      <c r="F651" s="14">
        <v>51.44</v>
      </c>
      <c r="G651" s="14">
        <v>119.93</v>
      </c>
      <c r="H651" s="14"/>
      <c r="I651" s="14"/>
      <c r="J651" s="14"/>
    </row>
    <row r="652" spans="1:10">
      <c r="A652" s="13" t="s">
        <v>185</v>
      </c>
      <c r="B652" s="14">
        <v>13.51</v>
      </c>
      <c r="C652" s="14">
        <v>58.19</v>
      </c>
      <c r="D652" s="14">
        <v>30.57</v>
      </c>
      <c r="E652" s="14">
        <v>26.79</v>
      </c>
      <c r="F652" s="14">
        <v>25.93</v>
      </c>
      <c r="G652" s="14">
        <v>16.37</v>
      </c>
      <c r="H652" s="14"/>
      <c r="I652" s="14"/>
      <c r="J652" s="14"/>
    </row>
    <row r="653" spans="1:10">
      <c r="A653" s="16" t="s">
        <v>363</v>
      </c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>
      <c r="A654" s="13" t="s">
        <v>183</v>
      </c>
      <c r="B654" s="20">
        <v>91.31</v>
      </c>
      <c r="C654" s="20">
        <v>43.78</v>
      </c>
      <c r="D654" s="20">
        <v>55.66</v>
      </c>
      <c r="E654" s="20">
        <v>64.489999999999995</v>
      </c>
      <c r="F654" s="20">
        <v>143.33000000000001</v>
      </c>
      <c r="G654" s="20">
        <v>149.15</v>
      </c>
      <c r="H654" s="20"/>
      <c r="I654" s="20"/>
      <c r="J654" s="20"/>
    </row>
    <row r="655" spans="1:10">
      <c r="A655" s="13" t="s">
        <v>184</v>
      </c>
      <c r="B655" s="14">
        <v>10.9</v>
      </c>
      <c r="C655" s="14">
        <v>14.79</v>
      </c>
      <c r="D655" s="14">
        <v>17.350000000000001</v>
      </c>
      <c r="E655" s="14">
        <v>13.98</v>
      </c>
      <c r="F655" s="14">
        <v>40.94</v>
      </c>
      <c r="G655" s="14">
        <v>22.98</v>
      </c>
      <c r="H655" s="14"/>
      <c r="I655" s="14"/>
      <c r="J655" s="14"/>
    </row>
    <row r="656" spans="1:10">
      <c r="A656" s="13" t="s">
        <v>185</v>
      </c>
      <c r="B656" s="14">
        <v>11.94</v>
      </c>
      <c r="C656" s="14">
        <v>33.79</v>
      </c>
      <c r="D656" s="14">
        <v>31.17</v>
      </c>
      <c r="E656" s="14">
        <v>21.67</v>
      </c>
      <c r="F656" s="14">
        <v>28.56</v>
      </c>
      <c r="G656" s="14">
        <v>15.41</v>
      </c>
      <c r="H656" s="14"/>
      <c r="I656" s="14"/>
      <c r="J656" s="14"/>
    </row>
    <row r="657" spans="1:10">
      <c r="A657" s="13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>
      <c r="A658" s="19" t="s">
        <v>376</v>
      </c>
      <c r="B658" s="20"/>
      <c r="C658" s="20"/>
      <c r="D658" s="20"/>
      <c r="E658" s="20"/>
      <c r="F658" s="20"/>
      <c r="G658" s="20"/>
      <c r="H658" s="20"/>
      <c r="I658" s="20"/>
      <c r="J658" s="20"/>
    </row>
    <row r="659" spans="1:10">
      <c r="A659" s="19" t="s">
        <v>377</v>
      </c>
      <c r="B659" s="14"/>
      <c r="C659" s="14"/>
      <c r="D659" s="14"/>
      <c r="E659" s="14"/>
      <c r="F659" s="14"/>
      <c r="G659" s="14"/>
      <c r="H659" s="14"/>
      <c r="I659" s="14"/>
      <c r="J659" s="14"/>
    </row>
    <row r="660" spans="1:10">
      <c r="A660" s="19" t="s">
        <v>378</v>
      </c>
      <c r="B660" s="14"/>
      <c r="C660" s="14"/>
      <c r="D660" s="14"/>
      <c r="E660" s="14"/>
      <c r="F660" s="14"/>
      <c r="G660" s="14"/>
      <c r="H660" s="14"/>
      <c r="I660" s="14"/>
      <c r="J660" s="14"/>
    </row>
    <row r="661" spans="1:10">
      <c r="A661" s="19" t="s">
        <v>379</v>
      </c>
    </row>
    <row r="662" spans="1:10">
      <c r="A662" s="19" t="s">
        <v>379</v>
      </c>
    </row>
    <row r="663" spans="1:10">
      <c r="A663" s="19" t="s">
        <v>379</v>
      </c>
    </row>
    <row r="664" spans="1:10">
      <c r="A664" s="19" t="s">
        <v>380</v>
      </c>
    </row>
  </sheetData>
  <pageMargins left="0" right="0" top="0.75" bottom="0.75" header="0.3" footer="0.3"/>
  <pageSetup orientation="landscape"/>
  <headerFooter>
    <oddFooter>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87"/>
  <sheetViews>
    <sheetView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baseColWidth="10" defaultColWidth="8.83203125" defaultRowHeight="12.75" customHeight="1" x14ac:dyDescent="0"/>
  <cols>
    <col min="1" max="1" width="47.6640625" style="23" customWidth="1"/>
    <col min="2" max="7" width="11.83203125" style="23" customWidth="1"/>
    <col min="8" max="16384" width="8.83203125" style="26"/>
  </cols>
  <sheetData>
    <row r="1" spans="1:7" s="23" customFormat="1" ht="25.5" customHeight="1">
      <c r="A1" s="91" t="s">
        <v>584</v>
      </c>
      <c r="B1" s="92"/>
      <c r="C1" s="92"/>
      <c r="D1" s="92"/>
      <c r="E1" s="92"/>
      <c r="F1" s="92"/>
      <c r="G1" s="92"/>
    </row>
    <row r="2" spans="1:7" s="23" customFormat="1" ht="12.75" customHeight="1">
      <c r="A2" s="24" t="s">
        <v>585</v>
      </c>
    </row>
    <row r="4" spans="1:7" ht="38.25" customHeight="1">
      <c r="A4" s="25" t="s">
        <v>586</v>
      </c>
      <c r="B4" s="25" t="s">
        <v>153</v>
      </c>
      <c r="C4" s="25" t="s">
        <v>587</v>
      </c>
      <c r="D4" s="25" t="s">
        <v>588</v>
      </c>
      <c r="E4" s="25" t="s">
        <v>589</v>
      </c>
      <c r="F4" s="25" t="s">
        <v>590</v>
      </c>
      <c r="G4" s="25" t="s">
        <v>591</v>
      </c>
    </row>
    <row r="5" spans="1:7" s="23" customFormat="1" ht="12">
      <c r="A5" s="27" t="s">
        <v>178</v>
      </c>
      <c r="B5" s="28">
        <v>124416</v>
      </c>
      <c r="C5" s="28">
        <v>24927</v>
      </c>
      <c r="D5" s="28">
        <v>24863</v>
      </c>
      <c r="E5" s="28">
        <v>24848</v>
      </c>
      <c r="F5" s="28">
        <v>24836</v>
      </c>
      <c r="G5" s="28">
        <v>24942</v>
      </c>
    </row>
    <row r="6" spans="1:7" s="23" customFormat="1" ht="12">
      <c r="A6" s="27" t="s">
        <v>592</v>
      </c>
      <c r="B6" s="29">
        <v>100</v>
      </c>
      <c r="C6" s="29">
        <v>20</v>
      </c>
      <c r="D6" s="29">
        <v>20</v>
      </c>
      <c r="E6" s="29">
        <v>20</v>
      </c>
      <c r="F6" s="29">
        <v>20</v>
      </c>
      <c r="G6" s="29">
        <v>20</v>
      </c>
    </row>
    <row r="7" spans="1:7" s="23" customFormat="1" ht="12">
      <c r="A7" s="30" t="s">
        <v>593</v>
      </c>
    </row>
    <row r="8" spans="1:7" s="23" customFormat="1" ht="12">
      <c r="A8" s="27" t="s">
        <v>594</v>
      </c>
    </row>
    <row r="9" spans="1:7" s="23" customFormat="1" ht="12">
      <c r="A9" s="30" t="s">
        <v>593</v>
      </c>
    </row>
    <row r="10" spans="1:7" s="23" customFormat="1" ht="12">
      <c r="A10" s="31" t="s">
        <v>595</v>
      </c>
      <c r="B10" s="32">
        <v>65596</v>
      </c>
      <c r="C10" s="32">
        <v>9988</v>
      </c>
      <c r="D10" s="32">
        <v>27585</v>
      </c>
      <c r="E10" s="32">
        <v>47265</v>
      </c>
      <c r="F10" s="32">
        <v>75952</v>
      </c>
      <c r="G10" s="32">
        <v>167010</v>
      </c>
    </row>
    <row r="11" spans="1:7" s="23" customFormat="1" ht="12">
      <c r="A11" s="31" t="s">
        <v>596</v>
      </c>
      <c r="B11" s="28">
        <v>63370</v>
      </c>
      <c r="C11" s="28">
        <v>10171</v>
      </c>
      <c r="D11" s="28">
        <v>27743</v>
      </c>
      <c r="E11" s="28">
        <v>46777</v>
      </c>
      <c r="F11" s="28">
        <v>73970</v>
      </c>
      <c r="G11" s="28">
        <v>158024</v>
      </c>
    </row>
    <row r="12" spans="1:7" s="23" customFormat="1" ht="12">
      <c r="A12" s="30" t="s">
        <v>593</v>
      </c>
    </row>
    <row r="13" spans="1:7" s="23" customFormat="1" ht="12">
      <c r="A13" s="31" t="s">
        <v>187</v>
      </c>
      <c r="B13" s="29">
        <v>50</v>
      </c>
      <c r="C13" s="29">
        <v>52.5</v>
      </c>
      <c r="D13" s="29">
        <v>51.7</v>
      </c>
      <c r="E13" s="29">
        <v>49.3</v>
      </c>
      <c r="F13" s="29">
        <v>47.8</v>
      </c>
      <c r="G13" s="29">
        <v>48.9</v>
      </c>
    </row>
    <row r="14" spans="1:7" s="23" customFormat="1" ht="12">
      <c r="A14" s="30" t="s">
        <v>593</v>
      </c>
    </row>
    <row r="15" spans="1:7" s="23" customFormat="1" ht="12">
      <c r="A15" s="31" t="s">
        <v>423</v>
      </c>
    </row>
    <row r="16" spans="1:7" s="23" customFormat="1" ht="12">
      <c r="A16" s="33" t="s">
        <v>189</v>
      </c>
      <c r="B16" s="29">
        <v>2.5</v>
      </c>
      <c r="C16" s="29">
        <v>1.7</v>
      </c>
      <c r="D16" s="29">
        <v>2.2000000000000002</v>
      </c>
      <c r="E16" s="29">
        <v>2.5</v>
      </c>
      <c r="F16" s="29">
        <v>2.8</v>
      </c>
      <c r="G16" s="29">
        <v>3.1</v>
      </c>
    </row>
    <row r="17" spans="1:7" s="23" customFormat="1" ht="12">
      <c r="A17" s="33" t="s">
        <v>190</v>
      </c>
      <c r="B17" s="29">
        <v>0.6</v>
      </c>
      <c r="C17" s="29">
        <v>0.4</v>
      </c>
      <c r="D17" s="29">
        <v>0.5</v>
      </c>
      <c r="E17" s="29">
        <v>0.6</v>
      </c>
      <c r="F17" s="29">
        <v>0.7</v>
      </c>
      <c r="G17" s="29">
        <v>0.8</v>
      </c>
    </row>
    <row r="18" spans="1:7" s="23" customFormat="1" ht="12">
      <c r="A18" s="33" t="s">
        <v>597</v>
      </c>
      <c r="B18" s="29">
        <v>0.3</v>
      </c>
      <c r="C18" s="29">
        <v>0.4</v>
      </c>
      <c r="D18" s="29">
        <v>0.5</v>
      </c>
      <c r="E18" s="29">
        <v>0.4</v>
      </c>
      <c r="F18" s="29">
        <v>0.3</v>
      </c>
      <c r="G18" s="29">
        <v>0.2</v>
      </c>
    </row>
    <row r="19" spans="1:7" s="23" customFormat="1" ht="12">
      <c r="A19" s="33" t="s">
        <v>192</v>
      </c>
      <c r="B19" s="29">
        <v>1.3</v>
      </c>
      <c r="C19" s="29">
        <v>0.5</v>
      </c>
      <c r="D19" s="29">
        <v>0.9</v>
      </c>
      <c r="E19" s="29">
        <v>1.3</v>
      </c>
      <c r="F19" s="29">
        <v>1.7</v>
      </c>
      <c r="G19" s="29">
        <v>2</v>
      </c>
    </row>
    <row r="20" spans="1:7" s="23" customFormat="1" ht="12">
      <c r="A20" s="33" t="s">
        <v>193</v>
      </c>
      <c r="B20" s="29">
        <v>1.9</v>
      </c>
      <c r="C20" s="29">
        <v>1</v>
      </c>
      <c r="D20" s="29">
        <v>1.4</v>
      </c>
      <c r="E20" s="29">
        <v>1.9</v>
      </c>
      <c r="F20" s="29">
        <v>2.4</v>
      </c>
      <c r="G20" s="29">
        <v>2.8</v>
      </c>
    </row>
    <row r="21" spans="1:7" s="23" customFormat="1" ht="12">
      <c r="A21" s="30" t="s">
        <v>593</v>
      </c>
    </row>
    <row r="22" spans="1:7" s="23" customFormat="1" ht="12">
      <c r="A22" s="27" t="s">
        <v>429</v>
      </c>
    </row>
    <row r="23" spans="1:7" s="23" customFormat="1" ht="12">
      <c r="A23" s="30" t="s">
        <v>593</v>
      </c>
    </row>
    <row r="24" spans="1:7" s="23" customFormat="1" ht="12">
      <c r="A24" s="31" t="s">
        <v>598</v>
      </c>
    </row>
    <row r="25" spans="1:7" s="23" customFormat="1" ht="12">
      <c r="A25" s="33" t="s">
        <v>196</v>
      </c>
      <c r="B25" s="34">
        <v>47</v>
      </c>
      <c r="C25" s="34">
        <v>39</v>
      </c>
      <c r="D25" s="34">
        <v>43</v>
      </c>
      <c r="E25" s="34">
        <v>48</v>
      </c>
      <c r="F25" s="34">
        <v>48</v>
      </c>
      <c r="G25" s="34">
        <v>55</v>
      </c>
    </row>
    <row r="26" spans="1:7" s="23" customFormat="1" ht="12">
      <c r="A26" s="33" t="s">
        <v>197</v>
      </c>
      <c r="B26" s="34">
        <v>53</v>
      </c>
      <c r="C26" s="34">
        <v>61</v>
      </c>
      <c r="D26" s="34">
        <v>57</v>
      </c>
      <c r="E26" s="34">
        <v>52</v>
      </c>
      <c r="F26" s="34">
        <v>52</v>
      </c>
      <c r="G26" s="34">
        <v>45</v>
      </c>
    </row>
    <row r="27" spans="1:7" s="23" customFormat="1" ht="12">
      <c r="A27" s="30" t="s">
        <v>593</v>
      </c>
    </row>
    <row r="28" spans="1:7" s="23" customFormat="1" ht="12">
      <c r="A28" s="31" t="s">
        <v>599</v>
      </c>
    </row>
    <row r="29" spans="1:7" s="23" customFormat="1" ht="12">
      <c r="A29" s="33" t="s">
        <v>600</v>
      </c>
      <c r="B29" s="34">
        <v>64</v>
      </c>
      <c r="C29" s="34">
        <v>39</v>
      </c>
      <c r="D29" s="34">
        <v>54</v>
      </c>
      <c r="E29" s="34">
        <v>64</v>
      </c>
      <c r="F29" s="34">
        <v>75</v>
      </c>
      <c r="G29" s="34">
        <v>89</v>
      </c>
    </row>
    <row r="30" spans="1:7" s="23" customFormat="1" ht="12">
      <c r="A30" s="35" t="s">
        <v>601</v>
      </c>
      <c r="B30" s="34">
        <v>39</v>
      </c>
      <c r="C30" s="34">
        <v>11</v>
      </c>
      <c r="D30" s="34">
        <v>23</v>
      </c>
      <c r="E30" s="34">
        <v>37</v>
      </c>
      <c r="F30" s="34">
        <v>54</v>
      </c>
      <c r="G30" s="34">
        <v>68</v>
      </c>
    </row>
    <row r="31" spans="1:7" s="23" customFormat="1" ht="12">
      <c r="A31" s="35" t="s">
        <v>602</v>
      </c>
      <c r="B31" s="34">
        <v>26</v>
      </c>
      <c r="C31" s="34">
        <v>28</v>
      </c>
      <c r="D31" s="34">
        <v>31</v>
      </c>
      <c r="E31" s="34">
        <v>27</v>
      </c>
      <c r="F31" s="34">
        <v>21</v>
      </c>
      <c r="G31" s="34">
        <v>21</v>
      </c>
    </row>
    <row r="32" spans="1:7" s="23" customFormat="1" ht="12">
      <c r="A32" s="33" t="s">
        <v>603</v>
      </c>
      <c r="B32" s="34">
        <v>36</v>
      </c>
      <c r="C32" s="34">
        <v>61</v>
      </c>
      <c r="D32" s="34">
        <v>46</v>
      </c>
      <c r="E32" s="34">
        <v>36</v>
      </c>
      <c r="F32" s="34">
        <v>25</v>
      </c>
      <c r="G32" s="34">
        <v>11</v>
      </c>
    </row>
    <row r="33" spans="1:7" s="23" customFormat="1" ht="12">
      <c r="A33" s="30" t="s">
        <v>593</v>
      </c>
    </row>
    <row r="34" spans="1:7" s="23" customFormat="1" ht="12">
      <c r="A34" s="31" t="s">
        <v>604</v>
      </c>
    </row>
    <row r="35" spans="1:7" s="23" customFormat="1" ht="12">
      <c r="A35" s="33" t="s">
        <v>605</v>
      </c>
      <c r="B35" s="34">
        <v>13</v>
      </c>
      <c r="C35" s="34">
        <v>19</v>
      </c>
      <c r="D35" s="34">
        <v>14</v>
      </c>
      <c r="E35" s="34">
        <v>12</v>
      </c>
      <c r="F35" s="34">
        <v>10</v>
      </c>
      <c r="G35" s="34">
        <v>6</v>
      </c>
    </row>
    <row r="36" spans="1:7" s="23" customFormat="1" ht="12">
      <c r="A36" s="33" t="s">
        <v>606</v>
      </c>
      <c r="B36" s="34">
        <v>87</v>
      </c>
      <c r="C36" s="34">
        <v>81</v>
      </c>
      <c r="D36" s="34">
        <v>86</v>
      </c>
      <c r="E36" s="34">
        <v>88</v>
      </c>
      <c r="F36" s="34">
        <v>90</v>
      </c>
      <c r="G36" s="34">
        <v>94</v>
      </c>
    </row>
    <row r="37" spans="1:7" s="23" customFormat="1" ht="12">
      <c r="A37" s="30" t="s">
        <v>593</v>
      </c>
    </row>
    <row r="38" spans="1:7" s="23" customFormat="1" ht="12">
      <c r="A38" s="31" t="s">
        <v>607</v>
      </c>
    </row>
    <row r="39" spans="1:7" s="23" customFormat="1" ht="12">
      <c r="A39" s="33" t="s">
        <v>608</v>
      </c>
      <c r="B39" s="34">
        <v>13</v>
      </c>
      <c r="C39" s="34">
        <v>15</v>
      </c>
      <c r="D39" s="34">
        <v>16</v>
      </c>
      <c r="E39" s="34">
        <v>15</v>
      </c>
      <c r="F39" s="34">
        <v>11</v>
      </c>
      <c r="G39" s="34">
        <v>6</v>
      </c>
    </row>
    <row r="40" spans="1:7" s="23" customFormat="1" ht="12">
      <c r="A40" s="33" t="s">
        <v>609</v>
      </c>
      <c r="B40" s="34">
        <v>87</v>
      </c>
      <c r="C40" s="34">
        <v>85</v>
      </c>
      <c r="D40" s="34">
        <v>84</v>
      </c>
      <c r="E40" s="34">
        <v>85</v>
      </c>
      <c r="F40" s="34">
        <v>89</v>
      </c>
      <c r="G40" s="34">
        <v>94</v>
      </c>
    </row>
    <row r="41" spans="1:7" s="23" customFormat="1" ht="12">
      <c r="A41" s="30" t="s">
        <v>593</v>
      </c>
    </row>
    <row r="42" spans="1:7" s="23" customFormat="1" ht="12">
      <c r="A42" s="31" t="s">
        <v>610</v>
      </c>
    </row>
    <row r="43" spans="1:7" s="23" customFormat="1" ht="12">
      <c r="A43" s="33" t="s">
        <v>611</v>
      </c>
      <c r="B43" s="34">
        <v>4</v>
      </c>
      <c r="C43" s="34">
        <v>9</v>
      </c>
      <c r="D43" s="34">
        <v>6</v>
      </c>
      <c r="E43" s="34">
        <v>4</v>
      </c>
      <c r="F43" s="34">
        <v>2</v>
      </c>
      <c r="G43" s="34">
        <v>1</v>
      </c>
    </row>
    <row r="44" spans="1:7" s="23" customFormat="1" ht="12">
      <c r="A44" s="33" t="s">
        <v>612</v>
      </c>
      <c r="B44" s="34">
        <v>33</v>
      </c>
      <c r="C44" s="34">
        <v>46</v>
      </c>
      <c r="D44" s="34">
        <v>44</v>
      </c>
      <c r="E44" s="34">
        <v>37</v>
      </c>
      <c r="F44" s="34">
        <v>26</v>
      </c>
      <c r="G44" s="34">
        <v>14</v>
      </c>
    </row>
    <row r="45" spans="1:7" s="23" customFormat="1" ht="12">
      <c r="A45" s="33" t="s">
        <v>613</v>
      </c>
      <c r="B45" s="34">
        <v>62</v>
      </c>
      <c r="C45" s="34">
        <v>44</v>
      </c>
      <c r="D45" s="34">
        <v>49</v>
      </c>
      <c r="E45" s="34">
        <v>60</v>
      </c>
      <c r="F45" s="34">
        <v>72</v>
      </c>
      <c r="G45" s="34">
        <v>85</v>
      </c>
    </row>
    <row r="46" spans="1:7" s="23" customFormat="1" ht="12">
      <c r="A46" s="33" t="s">
        <v>614</v>
      </c>
      <c r="B46" s="36" t="s">
        <v>214</v>
      </c>
      <c r="C46" s="34">
        <v>1</v>
      </c>
      <c r="D46" s="36" t="s">
        <v>214</v>
      </c>
      <c r="E46" s="36" t="s">
        <v>214</v>
      </c>
      <c r="F46" s="36" t="s">
        <v>214</v>
      </c>
      <c r="G46" s="36" t="s">
        <v>214</v>
      </c>
    </row>
    <row r="47" spans="1:7" s="23" customFormat="1" ht="12">
      <c r="A47" s="30" t="s">
        <v>593</v>
      </c>
    </row>
    <row r="48" spans="1:7" s="23" customFormat="1" ht="12">
      <c r="A48" s="31" t="s">
        <v>615</v>
      </c>
      <c r="B48" s="34">
        <v>88</v>
      </c>
      <c r="C48" s="34">
        <v>65</v>
      </c>
      <c r="D48" s="34">
        <v>87</v>
      </c>
      <c r="E48" s="34">
        <v>93</v>
      </c>
      <c r="F48" s="34">
        <v>96</v>
      </c>
      <c r="G48" s="34">
        <v>97</v>
      </c>
    </row>
    <row r="49" spans="1:7" s="23" customFormat="1" ht="12">
      <c r="A49" s="30" t="s">
        <v>593</v>
      </c>
    </row>
    <row r="50" spans="1:7" s="23" customFormat="1" ht="12">
      <c r="A50" s="27" t="s">
        <v>616</v>
      </c>
      <c r="B50" s="32">
        <v>6397517</v>
      </c>
      <c r="C50" s="29">
        <v>8.6</v>
      </c>
      <c r="D50" s="29">
        <v>12.7</v>
      </c>
      <c r="E50" s="29">
        <v>16.7</v>
      </c>
      <c r="F50" s="29">
        <v>23.3</v>
      </c>
      <c r="G50" s="29">
        <v>38.700000000000003</v>
      </c>
    </row>
    <row r="51" spans="1:7" s="23" customFormat="1" ht="12">
      <c r="A51" s="30" t="s">
        <v>593</v>
      </c>
    </row>
    <row r="52" spans="1:7" s="23" customFormat="1" ht="12">
      <c r="A52" s="31" t="s">
        <v>617</v>
      </c>
      <c r="B52" s="28">
        <v>819604</v>
      </c>
      <c r="C52" s="29">
        <v>10.6</v>
      </c>
      <c r="D52" s="29">
        <v>13.7</v>
      </c>
      <c r="E52" s="29">
        <v>17.600000000000001</v>
      </c>
      <c r="F52" s="29">
        <v>23.7</v>
      </c>
      <c r="G52" s="29">
        <v>34.4</v>
      </c>
    </row>
    <row r="53" spans="1:7" s="23" customFormat="1" ht="12">
      <c r="A53" s="33" t="s">
        <v>618</v>
      </c>
      <c r="B53" s="28">
        <v>486910</v>
      </c>
      <c r="C53" s="29">
        <v>12.3</v>
      </c>
      <c r="D53" s="29">
        <v>15.3</v>
      </c>
      <c r="E53" s="29">
        <v>18.5</v>
      </c>
      <c r="F53" s="29">
        <v>23.4</v>
      </c>
      <c r="G53" s="29">
        <v>30.5</v>
      </c>
    </row>
    <row r="54" spans="1:7" s="23" customFormat="1" ht="12">
      <c r="A54" s="35" t="s">
        <v>619</v>
      </c>
      <c r="B54" s="28">
        <v>66794</v>
      </c>
      <c r="C54" s="29">
        <v>12.7</v>
      </c>
      <c r="D54" s="29">
        <v>15.1</v>
      </c>
      <c r="E54" s="29">
        <v>18.7</v>
      </c>
      <c r="F54" s="29">
        <v>23.7</v>
      </c>
      <c r="G54" s="29">
        <v>29.8</v>
      </c>
    </row>
    <row r="55" spans="1:7" s="23" customFormat="1" ht="12">
      <c r="A55" s="37" t="s">
        <v>620</v>
      </c>
      <c r="B55" s="28">
        <v>22600</v>
      </c>
      <c r="C55" s="29">
        <v>13</v>
      </c>
      <c r="D55" s="29">
        <v>15</v>
      </c>
      <c r="E55" s="29">
        <v>18.600000000000001</v>
      </c>
      <c r="F55" s="29">
        <v>23.6</v>
      </c>
      <c r="G55" s="29">
        <v>29.9</v>
      </c>
    </row>
    <row r="56" spans="1:7" s="23" customFormat="1" ht="12">
      <c r="A56" s="37" t="s">
        <v>621</v>
      </c>
      <c r="B56" s="28">
        <v>44195</v>
      </c>
      <c r="C56" s="29">
        <v>12.5</v>
      </c>
      <c r="D56" s="29">
        <v>15.2</v>
      </c>
      <c r="E56" s="29">
        <v>18.8</v>
      </c>
      <c r="F56" s="29">
        <v>23.8</v>
      </c>
      <c r="G56" s="29">
        <v>29.7</v>
      </c>
    </row>
    <row r="57" spans="1:7" s="23" customFormat="1" ht="12">
      <c r="A57" s="35" t="s">
        <v>622</v>
      </c>
      <c r="B57" s="28">
        <v>105859</v>
      </c>
      <c r="C57" s="29">
        <v>13</v>
      </c>
      <c r="D57" s="29">
        <v>15.8</v>
      </c>
      <c r="E57" s="29">
        <v>18.899999999999999</v>
      </c>
      <c r="F57" s="29">
        <v>22.9</v>
      </c>
      <c r="G57" s="29">
        <v>29.5</v>
      </c>
    </row>
    <row r="58" spans="1:7" s="23" customFormat="1" ht="12">
      <c r="A58" s="37" t="s">
        <v>623</v>
      </c>
      <c r="B58" s="28">
        <v>28106</v>
      </c>
      <c r="C58" s="29">
        <v>11.7</v>
      </c>
      <c r="D58" s="29">
        <v>15.6</v>
      </c>
      <c r="E58" s="29">
        <v>19.899999999999999</v>
      </c>
      <c r="F58" s="29">
        <v>22.4</v>
      </c>
      <c r="G58" s="29">
        <v>30.4</v>
      </c>
    </row>
    <row r="59" spans="1:7" s="23" customFormat="1" ht="12">
      <c r="A59" s="37" t="s">
        <v>624</v>
      </c>
      <c r="B59" s="28">
        <v>20587</v>
      </c>
      <c r="C59" s="29">
        <v>14.3</v>
      </c>
      <c r="D59" s="29">
        <v>16.2</v>
      </c>
      <c r="E59" s="29">
        <v>18.899999999999999</v>
      </c>
      <c r="F59" s="29">
        <v>23</v>
      </c>
      <c r="G59" s="29">
        <v>27.5</v>
      </c>
    </row>
    <row r="60" spans="1:7" s="23" customFormat="1" ht="12">
      <c r="A60" s="37" t="s">
        <v>625</v>
      </c>
      <c r="B60" s="28">
        <v>15167</v>
      </c>
      <c r="C60" s="29">
        <v>12.1</v>
      </c>
      <c r="D60" s="29">
        <v>16.7</v>
      </c>
      <c r="E60" s="29">
        <v>19.100000000000001</v>
      </c>
      <c r="F60" s="29">
        <v>22.1</v>
      </c>
      <c r="G60" s="29">
        <v>30</v>
      </c>
    </row>
    <row r="61" spans="1:7" s="23" customFormat="1" ht="12">
      <c r="A61" s="37" t="s">
        <v>626</v>
      </c>
      <c r="B61" s="28">
        <v>19791</v>
      </c>
      <c r="C61" s="29">
        <v>13.4</v>
      </c>
      <c r="D61" s="29">
        <v>15.4</v>
      </c>
      <c r="E61" s="29">
        <v>19</v>
      </c>
      <c r="F61" s="29">
        <v>23.8</v>
      </c>
      <c r="G61" s="29">
        <v>28.4</v>
      </c>
    </row>
    <row r="62" spans="1:7" s="23" customFormat="1" ht="12">
      <c r="A62" s="37" t="s">
        <v>627</v>
      </c>
      <c r="B62" s="28">
        <v>15616</v>
      </c>
      <c r="C62" s="29">
        <v>12.9</v>
      </c>
      <c r="D62" s="29">
        <v>14.4</v>
      </c>
      <c r="E62" s="29">
        <v>17</v>
      </c>
      <c r="F62" s="29">
        <v>23.2</v>
      </c>
      <c r="G62" s="29">
        <v>32.5</v>
      </c>
    </row>
    <row r="63" spans="1:7" s="23" customFormat="1" ht="12">
      <c r="A63" s="37" t="s">
        <v>628</v>
      </c>
      <c r="B63" s="28">
        <v>6592</v>
      </c>
      <c r="C63" s="29">
        <v>14.9</v>
      </c>
      <c r="D63" s="29">
        <v>17.5</v>
      </c>
      <c r="E63" s="29">
        <v>18.5</v>
      </c>
      <c r="F63" s="29">
        <v>22.1</v>
      </c>
      <c r="G63" s="29">
        <v>26.9</v>
      </c>
    </row>
    <row r="64" spans="1:7" s="23" customFormat="1" ht="12">
      <c r="A64" s="35" t="s">
        <v>629</v>
      </c>
      <c r="B64" s="28">
        <v>52026</v>
      </c>
      <c r="C64" s="29">
        <v>11.6</v>
      </c>
      <c r="D64" s="29">
        <v>14.9</v>
      </c>
      <c r="E64" s="29">
        <v>18</v>
      </c>
      <c r="F64" s="29">
        <v>23.8</v>
      </c>
      <c r="G64" s="29">
        <v>31.7</v>
      </c>
    </row>
    <row r="65" spans="1:7" s="23" customFormat="1" ht="12">
      <c r="A65" s="37" t="s">
        <v>630</v>
      </c>
      <c r="B65" s="28">
        <v>18859</v>
      </c>
      <c r="C65" s="29">
        <v>13.4</v>
      </c>
      <c r="D65" s="29">
        <v>16.399999999999999</v>
      </c>
      <c r="E65" s="29">
        <v>18.8</v>
      </c>
      <c r="F65" s="29">
        <v>23.2</v>
      </c>
      <c r="G65" s="29">
        <v>28.1</v>
      </c>
    </row>
    <row r="66" spans="1:7" s="23" customFormat="1" ht="12">
      <c r="A66" s="37" t="s">
        <v>631</v>
      </c>
      <c r="B66" s="28">
        <v>33166</v>
      </c>
      <c r="C66" s="29">
        <v>10.6</v>
      </c>
      <c r="D66" s="29">
        <v>14</v>
      </c>
      <c r="E66" s="29">
        <v>17.5</v>
      </c>
      <c r="F66" s="29">
        <v>24.1</v>
      </c>
      <c r="G66" s="29">
        <v>33.799999999999997</v>
      </c>
    </row>
    <row r="67" spans="1:7" s="23" customFormat="1" ht="12">
      <c r="A67" s="35" t="s">
        <v>632</v>
      </c>
      <c r="B67" s="28">
        <v>90779</v>
      </c>
      <c r="C67" s="29">
        <v>12</v>
      </c>
      <c r="D67" s="29">
        <v>15.3</v>
      </c>
      <c r="E67" s="29">
        <v>18.3</v>
      </c>
      <c r="F67" s="29">
        <v>22.7</v>
      </c>
      <c r="G67" s="29">
        <v>31.6</v>
      </c>
    </row>
    <row r="68" spans="1:7" s="23" customFormat="1" ht="12">
      <c r="A68" s="37" t="s">
        <v>633</v>
      </c>
      <c r="B68" s="28">
        <v>32449</v>
      </c>
      <c r="C68" s="29">
        <v>10.9</v>
      </c>
      <c r="D68" s="29">
        <v>14</v>
      </c>
      <c r="E68" s="29">
        <v>18.3</v>
      </c>
      <c r="F68" s="29">
        <v>22.8</v>
      </c>
      <c r="G68" s="29">
        <v>33.9</v>
      </c>
    </row>
    <row r="69" spans="1:7" s="23" customFormat="1" ht="12">
      <c r="A69" s="37" t="s">
        <v>634</v>
      </c>
      <c r="B69" s="28">
        <v>28084</v>
      </c>
      <c r="C69" s="29">
        <v>12.1</v>
      </c>
      <c r="D69" s="29">
        <v>15.2</v>
      </c>
      <c r="E69" s="29">
        <v>18.5</v>
      </c>
      <c r="F69" s="29">
        <v>22.1</v>
      </c>
      <c r="G69" s="29">
        <v>32</v>
      </c>
    </row>
    <row r="70" spans="1:7" s="23" customFormat="1" ht="12">
      <c r="A70" s="37" t="s">
        <v>635</v>
      </c>
      <c r="B70" s="28">
        <v>14127</v>
      </c>
      <c r="C70" s="29">
        <v>12</v>
      </c>
      <c r="D70" s="29">
        <v>16.600000000000001</v>
      </c>
      <c r="E70" s="29">
        <v>18.2</v>
      </c>
      <c r="F70" s="29">
        <v>23.2</v>
      </c>
      <c r="G70" s="29">
        <v>30</v>
      </c>
    </row>
    <row r="71" spans="1:7" s="23" customFormat="1" ht="12">
      <c r="A71" s="37" t="s">
        <v>636</v>
      </c>
      <c r="B71" s="28">
        <v>16119</v>
      </c>
      <c r="C71" s="29">
        <v>14.1</v>
      </c>
      <c r="D71" s="29">
        <v>16.600000000000001</v>
      </c>
      <c r="E71" s="29">
        <v>18.2</v>
      </c>
      <c r="F71" s="29">
        <v>23.3</v>
      </c>
      <c r="G71" s="29">
        <v>27.7</v>
      </c>
    </row>
    <row r="72" spans="1:7" s="23" customFormat="1" ht="12">
      <c r="A72" s="35" t="s">
        <v>637</v>
      </c>
      <c r="B72" s="28">
        <v>171452</v>
      </c>
      <c r="C72" s="29">
        <v>12.2</v>
      </c>
      <c r="D72" s="29">
        <v>15.1</v>
      </c>
      <c r="E72" s="29">
        <v>18.5</v>
      </c>
      <c r="F72" s="29">
        <v>23.9</v>
      </c>
      <c r="G72" s="29">
        <v>30.3</v>
      </c>
    </row>
    <row r="73" spans="1:7" s="23" customFormat="1" ht="12">
      <c r="A73" s="37" t="s">
        <v>638</v>
      </c>
      <c r="B73" s="28">
        <v>18227</v>
      </c>
      <c r="C73" s="29">
        <v>12.3</v>
      </c>
      <c r="D73" s="29">
        <v>15</v>
      </c>
      <c r="E73" s="29">
        <v>19.3</v>
      </c>
      <c r="F73" s="29">
        <v>23.4</v>
      </c>
      <c r="G73" s="29">
        <v>30</v>
      </c>
    </row>
    <row r="74" spans="1:7" s="23" customFormat="1" ht="12">
      <c r="A74" s="37" t="s">
        <v>639</v>
      </c>
      <c r="B74" s="28">
        <v>14169</v>
      </c>
      <c r="C74" s="29">
        <v>13.7</v>
      </c>
      <c r="D74" s="29">
        <v>16.100000000000001</v>
      </c>
      <c r="E74" s="29">
        <v>19.5</v>
      </c>
      <c r="F74" s="29">
        <v>22.8</v>
      </c>
      <c r="G74" s="29">
        <v>27.9</v>
      </c>
    </row>
    <row r="75" spans="1:7" s="23" customFormat="1" ht="12">
      <c r="A75" s="37" t="s">
        <v>640</v>
      </c>
      <c r="B75" s="28">
        <v>86841</v>
      </c>
      <c r="C75" s="29">
        <v>12.2</v>
      </c>
      <c r="D75" s="29">
        <v>14.7</v>
      </c>
      <c r="E75" s="29">
        <v>18.5</v>
      </c>
      <c r="F75" s="29">
        <v>23.9</v>
      </c>
      <c r="G75" s="29">
        <v>30.8</v>
      </c>
    </row>
    <row r="76" spans="1:7" s="23" customFormat="1" ht="12">
      <c r="A76" s="37" t="s">
        <v>641</v>
      </c>
      <c r="B76" s="28">
        <v>45966</v>
      </c>
      <c r="C76" s="29">
        <v>12.5</v>
      </c>
      <c r="D76" s="29">
        <v>16</v>
      </c>
      <c r="E76" s="29">
        <v>18.899999999999999</v>
      </c>
      <c r="F76" s="29">
        <v>24.2</v>
      </c>
      <c r="G76" s="29">
        <v>28.5</v>
      </c>
    </row>
    <row r="77" spans="1:7" s="23" customFormat="1" ht="12">
      <c r="A77" s="37" t="s">
        <v>642</v>
      </c>
      <c r="B77" s="28">
        <v>6250</v>
      </c>
      <c r="C77" s="29">
        <v>5.4</v>
      </c>
      <c r="D77" s="29">
        <v>11.8</v>
      </c>
      <c r="E77" s="29">
        <v>12.4</v>
      </c>
      <c r="F77" s="29">
        <v>26.7</v>
      </c>
      <c r="G77" s="29">
        <v>43.7</v>
      </c>
    </row>
    <row r="78" spans="1:7" s="23" customFormat="1" ht="12">
      <c r="A78" s="33" t="s">
        <v>643</v>
      </c>
      <c r="B78" s="28">
        <v>332694</v>
      </c>
      <c r="C78" s="29">
        <v>8.1</v>
      </c>
      <c r="D78" s="29">
        <v>11.4</v>
      </c>
      <c r="E78" s="29">
        <v>16.2</v>
      </c>
      <c r="F78" s="29">
        <v>24.2</v>
      </c>
      <c r="G78" s="29">
        <v>40.1</v>
      </c>
    </row>
    <row r="79" spans="1:7" s="23" customFormat="1" ht="12">
      <c r="A79" s="30" t="s">
        <v>593</v>
      </c>
    </row>
    <row r="80" spans="1:7" s="23" customFormat="1" ht="12">
      <c r="A80" s="31" t="s">
        <v>644</v>
      </c>
      <c r="B80" s="28">
        <v>56038</v>
      </c>
      <c r="C80" s="29">
        <v>6.7</v>
      </c>
      <c r="D80" s="29">
        <v>11.5</v>
      </c>
      <c r="E80" s="29">
        <v>16.100000000000001</v>
      </c>
      <c r="F80" s="29">
        <v>24.8</v>
      </c>
      <c r="G80" s="29">
        <v>40.9</v>
      </c>
    </row>
    <row r="81" spans="1:7" s="23" customFormat="1" ht="12">
      <c r="A81" s="30" t="s">
        <v>593</v>
      </c>
    </row>
    <row r="82" spans="1:7" s="23" customFormat="1" ht="12">
      <c r="A82" s="31" t="s">
        <v>645</v>
      </c>
      <c r="B82" s="28">
        <v>2100777</v>
      </c>
      <c r="C82" s="29">
        <v>10.5</v>
      </c>
      <c r="D82" s="29">
        <v>14.5</v>
      </c>
      <c r="E82" s="29">
        <v>17.5</v>
      </c>
      <c r="F82" s="29">
        <v>22.3</v>
      </c>
      <c r="G82" s="29">
        <v>35.299999999999997</v>
      </c>
    </row>
    <row r="83" spans="1:7" s="23" customFormat="1" ht="12">
      <c r="A83" s="33" t="s">
        <v>646</v>
      </c>
      <c r="B83" s="28">
        <v>1230537</v>
      </c>
      <c r="C83" s="29">
        <v>11</v>
      </c>
      <c r="D83" s="29">
        <v>14.3</v>
      </c>
      <c r="E83" s="29">
        <v>17.3</v>
      </c>
      <c r="F83" s="29">
        <v>22.1</v>
      </c>
      <c r="G83" s="29">
        <v>35.4</v>
      </c>
    </row>
    <row r="84" spans="1:7" s="23" customFormat="1" ht="12">
      <c r="A84" s="35" t="s">
        <v>647</v>
      </c>
      <c r="B84" s="28">
        <v>753428</v>
      </c>
      <c r="C84" s="29">
        <v>5.7</v>
      </c>
      <c r="D84" s="29">
        <v>10.1</v>
      </c>
      <c r="E84" s="29">
        <v>15</v>
      </c>
      <c r="F84" s="29">
        <v>24.1</v>
      </c>
      <c r="G84" s="29">
        <v>45.2</v>
      </c>
    </row>
    <row r="85" spans="1:7" s="23" customFormat="1" ht="12">
      <c r="A85" s="37" t="s">
        <v>648</v>
      </c>
      <c r="B85" s="28">
        <v>381563</v>
      </c>
      <c r="C85" s="29">
        <v>3.9</v>
      </c>
      <c r="D85" s="29">
        <v>7.9</v>
      </c>
      <c r="E85" s="29">
        <v>14.6</v>
      </c>
      <c r="F85" s="29">
        <v>26.3</v>
      </c>
      <c r="G85" s="29">
        <v>47.4</v>
      </c>
    </row>
    <row r="86" spans="1:7" s="23" customFormat="1" ht="12">
      <c r="A86" s="37" t="s">
        <v>649</v>
      </c>
      <c r="B86" s="28">
        <v>228378</v>
      </c>
      <c r="C86" s="29">
        <v>7</v>
      </c>
      <c r="D86" s="29">
        <v>11.3</v>
      </c>
      <c r="E86" s="29">
        <v>14.6</v>
      </c>
      <c r="F86" s="29">
        <v>22.5</v>
      </c>
      <c r="G86" s="29">
        <v>44.6</v>
      </c>
    </row>
    <row r="87" spans="1:7" s="23" customFormat="1" ht="12">
      <c r="A87" s="37" t="s">
        <v>650</v>
      </c>
      <c r="B87" s="28">
        <v>143487</v>
      </c>
      <c r="C87" s="29">
        <v>8.5</v>
      </c>
      <c r="D87" s="29">
        <v>14</v>
      </c>
      <c r="E87" s="29">
        <v>16.600000000000001</v>
      </c>
      <c r="F87" s="29">
        <v>20.7</v>
      </c>
      <c r="G87" s="29">
        <v>40.200000000000003</v>
      </c>
    </row>
    <row r="88" spans="1:7" s="23" customFormat="1" ht="12">
      <c r="A88" s="35" t="s">
        <v>651</v>
      </c>
      <c r="B88" s="28">
        <v>396419</v>
      </c>
      <c r="C88" s="29">
        <v>22.2</v>
      </c>
      <c r="D88" s="29">
        <v>23.7</v>
      </c>
      <c r="E88" s="29">
        <v>23</v>
      </c>
      <c r="F88" s="29">
        <v>19.100000000000001</v>
      </c>
      <c r="G88" s="29">
        <v>12</v>
      </c>
    </row>
    <row r="89" spans="1:7" s="23" customFormat="1" ht="12">
      <c r="A89" s="35" t="s">
        <v>652</v>
      </c>
      <c r="B89" s="28">
        <v>80690</v>
      </c>
      <c r="C89" s="29">
        <v>6.2</v>
      </c>
      <c r="D89" s="29">
        <v>6.9</v>
      </c>
      <c r="E89" s="29">
        <v>10.199999999999999</v>
      </c>
      <c r="F89" s="29">
        <v>18.2</v>
      </c>
      <c r="G89" s="29">
        <v>58.5</v>
      </c>
    </row>
    <row r="90" spans="1:7" s="23" customFormat="1" ht="12">
      <c r="A90" s="33" t="s">
        <v>653</v>
      </c>
      <c r="B90" s="28">
        <v>453897</v>
      </c>
      <c r="C90" s="29">
        <v>12</v>
      </c>
      <c r="D90" s="29">
        <v>16.3</v>
      </c>
      <c r="E90" s="29">
        <v>19.5</v>
      </c>
      <c r="F90" s="29">
        <v>22.9</v>
      </c>
      <c r="G90" s="29">
        <v>29.3</v>
      </c>
    </row>
    <row r="91" spans="1:7" s="23" customFormat="1" ht="12">
      <c r="A91" s="35" t="s">
        <v>654</v>
      </c>
      <c r="B91" s="28">
        <v>44709</v>
      </c>
      <c r="C91" s="29">
        <v>11.3</v>
      </c>
      <c r="D91" s="29">
        <v>15.3</v>
      </c>
      <c r="E91" s="29">
        <v>18.399999999999999</v>
      </c>
      <c r="F91" s="29">
        <v>22.9</v>
      </c>
      <c r="G91" s="29">
        <v>32.1</v>
      </c>
    </row>
    <row r="92" spans="1:7" s="23" customFormat="1" ht="12">
      <c r="A92" s="35" t="s">
        <v>655</v>
      </c>
      <c r="B92" s="28">
        <v>172668</v>
      </c>
      <c r="C92" s="29">
        <v>13.8</v>
      </c>
      <c r="D92" s="29">
        <v>17.5</v>
      </c>
      <c r="E92" s="29">
        <v>19.7</v>
      </c>
      <c r="F92" s="29">
        <v>21.9</v>
      </c>
      <c r="G92" s="29">
        <v>27.1</v>
      </c>
    </row>
    <row r="93" spans="1:7" s="23" customFormat="1" ht="12">
      <c r="A93" s="35" t="s">
        <v>656</v>
      </c>
      <c r="B93" s="28">
        <v>17037</v>
      </c>
      <c r="C93" s="29">
        <v>10.199999999999999</v>
      </c>
      <c r="D93" s="29">
        <v>15.5</v>
      </c>
      <c r="E93" s="29">
        <v>16.8</v>
      </c>
      <c r="F93" s="29">
        <v>21.6</v>
      </c>
      <c r="G93" s="29">
        <v>35.9</v>
      </c>
    </row>
    <row r="94" spans="1:7" s="23" customFormat="1" ht="12">
      <c r="A94" s="35" t="s">
        <v>657</v>
      </c>
      <c r="B94" s="28">
        <v>154169</v>
      </c>
      <c r="C94" s="29">
        <v>10.6</v>
      </c>
      <c r="D94" s="29">
        <v>15.7</v>
      </c>
      <c r="E94" s="29">
        <v>19.899999999999999</v>
      </c>
      <c r="F94" s="29">
        <v>24.3</v>
      </c>
      <c r="G94" s="29">
        <v>29.5</v>
      </c>
    </row>
    <row r="95" spans="1:7" s="23" customFormat="1" ht="12">
      <c r="A95" s="35" t="s">
        <v>658</v>
      </c>
      <c r="B95" s="28">
        <v>65312</v>
      </c>
      <c r="C95" s="29">
        <v>11.3</v>
      </c>
      <c r="D95" s="29">
        <v>15.6</v>
      </c>
      <c r="E95" s="29">
        <v>19.2</v>
      </c>
      <c r="F95" s="29">
        <v>23</v>
      </c>
      <c r="G95" s="29">
        <v>30.9</v>
      </c>
    </row>
    <row r="96" spans="1:7" s="23" customFormat="1" ht="12">
      <c r="A96" s="33" t="s">
        <v>659</v>
      </c>
      <c r="B96" s="28">
        <v>144181</v>
      </c>
      <c r="C96" s="29">
        <v>6.6</v>
      </c>
      <c r="D96" s="29">
        <v>12.3</v>
      </c>
      <c r="E96" s="29">
        <v>14.7</v>
      </c>
      <c r="F96" s="29">
        <v>21.4</v>
      </c>
      <c r="G96" s="29">
        <v>45</v>
      </c>
    </row>
    <row r="97" spans="1:7" s="23" customFormat="1" ht="12">
      <c r="A97" s="35" t="s">
        <v>660</v>
      </c>
      <c r="B97" s="28">
        <v>45824</v>
      </c>
      <c r="C97" s="29">
        <v>3.8</v>
      </c>
      <c r="D97" s="29">
        <v>10.8</v>
      </c>
      <c r="E97" s="29">
        <v>10.9</v>
      </c>
      <c r="F97" s="29">
        <v>22.9</v>
      </c>
      <c r="G97" s="29">
        <v>51.6</v>
      </c>
    </row>
    <row r="98" spans="1:7" s="23" customFormat="1" ht="12">
      <c r="A98" s="35" t="s">
        <v>661</v>
      </c>
      <c r="B98" s="28">
        <v>98357</v>
      </c>
      <c r="C98" s="29">
        <v>7.9</v>
      </c>
      <c r="D98" s="29">
        <v>12.9</v>
      </c>
      <c r="E98" s="29">
        <v>16.5</v>
      </c>
      <c r="F98" s="29">
        <v>20.7</v>
      </c>
      <c r="G98" s="29">
        <v>41.9</v>
      </c>
    </row>
    <row r="99" spans="1:7" s="23" customFormat="1" ht="12">
      <c r="A99" s="33" t="s">
        <v>662</v>
      </c>
      <c r="B99" s="28">
        <v>75737</v>
      </c>
      <c r="C99" s="29">
        <v>10</v>
      </c>
      <c r="D99" s="29">
        <v>15.8</v>
      </c>
      <c r="E99" s="29">
        <v>17.2</v>
      </c>
      <c r="F99" s="29">
        <v>24.2</v>
      </c>
      <c r="G99" s="29">
        <v>32.9</v>
      </c>
    </row>
    <row r="100" spans="1:7" s="23" customFormat="1" ht="12">
      <c r="A100" s="35" t="s">
        <v>663</v>
      </c>
      <c r="B100" s="28">
        <v>19298</v>
      </c>
      <c r="C100" s="29">
        <v>11.2</v>
      </c>
      <c r="D100" s="29">
        <v>17.3</v>
      </c>
      <c r="E100" s="29">
        <v>18.7</v>
      </c>
      <c r="F100" s="29">
        <v>25.2</v>
      </c>
      <c r="G100" s="29">
        <v>27.7</v>
      </c>
    </row>
    <row r="101" spans="1:7" s="23" customFormat="1" ht="12">
      <c r="A101" s="35" t="s">
        <v>664</v>
      </c>
      <c r="B101" s="28">
        <v>39558</v>
      </c>
      <c r="C101" s="29">
        <v>9.6999999999999993</v>
      </c>
      <c r="D101" s="29">
        <v>15.4</v>
      </c>
      <c r="E101" s="29">
        <v>16</v>
      </c>
      <c r="F101" s="29">
        <v>24</v>
      </c>
      <c r="G101" s="29">
        <v>34.9</v>
      </c>
    </row>
    <row r="102" spans="1:7" s="23" customFormat="1" ht="12">
      <c r="A102" s="35" t="s">
        <v>665</v>
      </c>
      <c r="B102" s="28">
        <v>16882</v>
      </c>
      <c r="C102" s="29">
        <v>9.4</v>
      </c>
      <c r="D102" s="29">
        <v>14.9</v>
      </c>
      <c r="E102" s="29">
        <v>18.3</v>
      </c>
      <c r="F102" s="29">
        <v>23.4</v>
      </c>
      <c r="G102" s="29">
        <v>34</v>
      </c>
    </row>
    <row r="103" spans="1:7" s="23" customFormat="1" ht="12">
      <c r="A103" s="33" t="s">
        <v>666</v>
      </c>
      <c r="B103" s="28">
        <v>196425</v>
      </c>
      <c r="C103" s="29">
        <v>6.6</v>
      </c>
      <c r="D103" s="29">
        <v>13</v>
      </c>
      <c r="E103" s="29">
        <v>16.100000000000001</v>
      </c>
      <c r="F103" s="29">
        <v>22</v>
      </c>
      <c r="G103" s="29">
        <v>42.2</v>
      </c>
    </row>
    <row r="104" spans="1:7" s="23" customFormat="1" ht="12">
      <c r="A104" s="35" t="s">
        <v>667</v>
      </c>
      <c r="B104" s="28">
        <v>15233</v>
      </c>
      <c r="C104" s="29">
        <v>7.9</v>
      </c>
      <c r="D104" s="29">
        <v>13.1</v>
      </c>
      <c r="E104" s="29">
        <v>15.8</v>
      </c>
      <c r="F104" s="29">
        <v>25.4</v>
      </c>
      <c r="G104" s="29">
        <v>37.799999999999997</v>
      </c>
    </row>
    <row r="105" spans="1:7" s="23" customFormat="1" ht="12">
      <c r="A105" s="35" t="s">
        <v>668</v>
      </c>
      <c r="B105" s="28">
        <v>48707</v>
      </c>
      <c r="C105" s="29">
        <v>6</v>
      </c>
      <c r="D105" s="29">
        <v>12</v>
      </c>
      <c r="E105" s="29">
        <v>16.2</v>
      </c>
      <c r="F105" s="29">
        <v>19.2</v>
      </c>
      <c r="G105" s="29">
        <v>46.5</v>
      </c>
    </row>
    <row r="106" spans="1:7" s="23" customFormat="1" ht="12">
      <c r="A106" s="35" t="s">
        <v>669</v>
      </c>
      <c r="B106" s="28">
        <v>2018</v>
      </c>
      <c r="C106" s="29">
        <v>5.3</v>
      </c>
      <c r="D106" s="29">
        <v>9.1</v>
      </c>
      <c r="E106" s="29">
        <v>10.1</v>
      </c>
      <c r="F106" s="29">
        <v>16.899999999999999</v>
      </c>
      <c r="G106" s="29">
        <v>58.6</v>
      </c>
    </row>
    <row r="107" spans="1:7" s="23" customFormat="1" ht="12">
      <c r="A107" s="35" t="s">
        <v>670</v>
      </c>
      <c r="B107" s="28">
        <v>24541</v>
      </c>
      <c r="C107" s="29">
        <v>7.4</v>
      </c>
      <c r="D107" s="29">
        <v>12.4</v>
      </c>
      <c r="E107" s="29">
        <v>16.399999999999999</v>
      </c>
      <c r="F107" s="29">
        <v>24.5</v>
      </c>
      <c r="G107" s="29">
        <v>39.4</v>
      </c>
    </row>
    <row r="108" spans="1:7" s="23" customFormat="1" ht="12">
      <c r="A108" s="35" t="s">
        <v>671</v>
      </c>
      <c r="B108" s="28">
        <v>12163</v>
      </c>
      <c r="C108" s="29">
        <v>7.4</v>
      </c>
      <c r="D108" s="29">
        <v>12.3</v>
      </c>
      <c r="E108" s="29">
        <v>16.5</v>
      </c>
      <c r="F108" s="29">
        <v>28.1</v>
      </c>
      <c r="G108" s="29">
        <v>35.799999999999997</v>
      </c>
    </row>
    <row r="109" spans="1:7" s="23" customFormat="1" ht="12">
      <c r="A109" s="35" t="s">
        <v>672</v>
      </c>
      <c r="B109" s="28">
        <v>93763</v>
      </c>
      <c r="C109" s="29">
        <v>6.4</v>
      </c>
      <c r="D109" s="29">
        <v>13.9</v>
      </c>
      <c r="E109" s="29">
        <v>16</v>
      </c>
      <c r="F109" s="29">
        <v>21.6</v>
      </c>
      <c r="G109" s="29">
        <v>41.9</v>
      </c>
    </row>
    <row r="110" spans="1:7" s="23" customFormat="1" ht="12">
      <c r="A110" s="30" t="s">
        <v>593</v>
      </c>
    </row>
    <row r="111" spans="1:7" s="23" customFormat="1" ht="12">
      <c r="A111" s="31" t="s">
        <v>673</v>
      </c>
      <c r="B111" s="28">
        <v>215644</v>
      </c>
      <c r="C111" s="29">
        <v>8.6999999999999993</v>
      </c>
      <c r="D111" s="29">
        <v>13</v>
      </c>
      <c r="E111" s="29">
        <v>15.1</v>
      </c>
      <c r="F111" s="29">
        <v>24.4</v>
      </c>
      <c r="G111" s="29">
        <v>38.700000000000003</v>
      </c>
    </row>
    <row r="112" spans="1:7" s="23" customFormat="1" ht="12">
      <c r="A112" s="33" t="s">
        <v>674</v>
      </c>
      <c r="B112" s="28">
        <v>50648</v>
      </c>
      <c r="C112" s="29">
        <v>8</v>
      </c>
      <c r="D112" s="29">
        <v>11.5</v>
      </c>
      <c r="E112" s="29">
        <v>13.8</v>
      </c>
      <c r="F112" s="29">
        <v>25.7</v>
      </c>
      <c r="G112" s="29">
        <v>41</v>
      </c>
    </row>
    <row r="113" spans="1:7" s="23" customFormat="1" ht="12">
      <c r="A113" s="35" t="s">
        <v>675</v>
      </c>
      <c r="B113" s="28">
        <v>39715</v>
      </c>
      <c r="C113" s="29">
        <v>8</v>
      </c>
      <c r="D113" s="29">
        <v>10.6</v>
      </c>
      <c r="E113" s="29">
        <v>13</v>
      </c>
      <c r="F113" s="29">
        <v>26.5</v>
      </c>
      <c r="G113" s="29">
        <v>41.9</v>
      </c>
    </row>
    <row r="114" spans="1:7" s="23" customFormat="1" ht="12">
      <c r="A114" s="35" t="s">
        <v>676</v>
      </c>
      <c r="B114" s="28">
        <v>10933</v>
      </c>
      <c r="C114" s="29">
        <v>8.4</v>
      </c>
      <c r="D114" s="29">
        <v>15</v>
      </c>
      <c r="E114" s="29">
        <v>16.5</v>
      </c>
      <c r="F114" s="29">
        <v>22.5</v>
      </c>
      <c r="G114" s="29">
        <v>37.700000000000003</v>
      </c>
    </row>
    <row r="115" spans="1:7" s="23" customFormat="1" ht="12">
      <c r="A115" s="33" t="s">
        <v>677</v>
      </c>
      <c r="B115" s="28">
        <v>85509</v>
      </c>
      <c r="C115" s="29">
        <v>7.8</v>
      </c>
      <c r="D115" s="29">
        <v>13.7</v>
      </c>
      <c r="E115" s="29">
        <v>15.5</v>
      </c>
      <c r="F115" s="29">
        <v>25.5</v>
      </c>
      <c r="G115" s="29">
        <v>37.5</v>
      </c>
    </row>
    <row r="116" spans="1:7" s="23" customFormat="1" ht="12">
      <c r="A116" s="35" t="s">
        <v>678</v>
      </c>
      <c r="B116" s="28">
        <v>71105</v>
      </c>
      <c r="C116" s="29">
        <v>7.4</v>
      </c>
      <c r="D116" s="29">
        <v>13.3</v>
      </c>
      <c r="E116" s="29">
        <v>15.6</v>
      </c>
      <c r="F116" s="29">
        <v>26</v>
      </c>
      <c r="G116" s="29">
        <v>37.799999999999997</v>
      </c>
    </row>
    <row r="117" spans="1:7" s="23" customFormat="1" ht="12">
      <c r="A117" s="35" t="s">
        <v>679</v>
      </c>
      <c r="B117" s="28">
        <v>14404</v>
      </c>
      <c r="C117" s="29">
        <v>9.5</v>
      </c>
      <c r="D117" s="29">
        <v>15.9</v>
      </c>
      <c r="E117" s="29">
        <v>15.1</v>
      </c>
      <c r="F117" s="29">
        <v>23</v>
      </c>
      <c r="G117" s="29">
        <v>36.5</v>
      </c>
    </row>
    <row r="118" spans="1:7" s="23" customFormat="1" ht="12">
      <c r="A118" s="33" t="s">
        <v>680</v>
      </c>
      <c r="B118" s="28">
        <v>7865</v>
      </c>
      <c r="C118" s="29">
        <v>12.6</v>
      </c>
      <c r="D118" s="29">
        <v>16.100000000000001</v>
      </c>
      <c r="E118" s="29">
        <v>19.3</v>
      </c>
      <c r="F118" s="29">
        <v>22.3</v>
      </c>
      <c r="G118" s="29">
        <v>29.7</v>
      </c>
    </row>
    <row r="119" spans="1:7" s="23" customFormat="1" ht="12">
      <c r="A119" s="33" t="s">
        <v>681</v>
      </c>
      <c r="B119" s="28">
        <v>43072</v>
      </c>
      <c r="C119" s="29">
        <v>10.3</v>
      </c>
      <c r="D119" s="29">
        <v>13.8</v>
      </c>
      <c r="E119" s="29">
        <v>16.399999999999999</v>
      </c>
      <c r="F119" s="29">
        <v>24.3</v>
      </c>
      <c r="G119" s="29">
        <v>35.1</v>
      </c>
    </row>
    <row r="120" spans="1:7" s="23" customFormat="1" ht="12">
      <c r="A120" s="33" t="s">
        <v>682</v>
      </c>
      <c r="B120" s="28">
        <v>28550</v>
      </c>
      <c r="C120" s="29">
        <v>9.5</v>
      </c>
      <c r="D120" s="29">
        <v>11.6</v>
      </c>
      <c r="E120" s="29">
        <v>13.4</v>
      </c>
      <c r="F120" s="29">
        <v>19.8</v>
      </c>
      <c r="G120" s="29">
        <v>45.7</v>
      </c>
    </row>
    <row r="121" spans="1:7" s="23" customFormat="1" ht="12">
      <c r="A121" s="30" t="s">
        <v>593</v>
      </c>
    </row>
    <row r="122" spans="1:7" s="23" customFormat="1" ht="12">
      <c r="A122" s="31" t="s">
        <v>683</v>
      </c>
      <c r="B122" s="28">
        <v>1119253</v>
      </c>
      <c r="C122" s="29">
        <v>7.7</v>
      </c>
      <c r="D122" s="29">
        <v>12.1</v>
      </c>
      <c r="E122" s="29">
        <v>18.2</v>
      </c>
      <c r="F122" s="29">
        <v>25.6</v>
      </c>
      <c r="G122" s="29">
        <v>36.4</v>
      </c>
    </row>
    <row r="123" spans="1:7" s="23" customFormat="1" ht="12">
      <c r="A123" s="33" t="s">
        <v>684</v>
      </c>
      <c r="B123" s="28">
        <v>399436</v>
      </c>
      <c r="C123" s="29">
        <v>6.2</v>
      </c>
      <c r="D123" s="29">
        <v>10</v>
      </c>
      <c r="E123" s="29">
        <v>17.3</v>
      </c>
      <c r="F123" s="29">
        <v>27.9</v>
      </c>
      <c r="G123" s="29">
        <v>38.700000000000003</v>
      </c>
    </row>
    <row r="124" spans="1:7" s="23" customFormat="1" ht="12">
      <c r="A124" s="35" t="s">
        <v>685</v>
      </c>
      <c r="B124" s="28">
        <v>203867</v>
      </c>
      <c r="C124" s="29">
        <v>6.8</v>
      </c>
      <c r="D124" s="29">
        <v>6.7</v>
      </c>
      <c r="E124" s="29">
        <v>17.2</v>
      </c>
      <c r="F124" s="29">
        <v>26.7</v>
      </c>
      <c r="G124" s="29">
        <v>42.6</v>
      </c>
    </row>
    <row r="125" spans="1:7" s="23" customFormat="1" ht="12">
      <c r="A125" s="35" t="s">
        <v>686</v>
      </c>
      <c r="B125" s="28">
        <v>188620</v>
      </c>
      <c r="C125" s="29">
        <v>5.7</v>
      </c>
      <c r="D125" s="29">
        <v>13.7</v>
      </c>
      <c r="E125" s="29">
        <v>17.7</v>
      </c>
      <c r="F125" s="29">
        <v>29</v>
      </c>
      <c r="G125" s="29">
        <v>33.9</v>
      </c>
    </row>
    <row r="126" spans="1:7" s="23" customFormat="1" ht="12">
      <c r="A126" s="35" t="s">
        <v>687</v>
      </c>
      <c r="B126" s="28">
        <v>6949</v>
      </c>
      <c r="C126" s="38">
        <v>0.8</v>
      </c>
      <c r="D126" s="38">
        <v>6.1</v>
      </c>
      <c r="E126" s="29">
        <v>8</v>
      </c>
      <c r="F126" s="29">
        <v>32</v>
      </c>
      <c r="G126" s="29">
        <v>53.1</v>
      </c>
    </row>
    <row r="127" spans="1:7" s="23" customFormat="1" ht="12">
      <c r="A127" s="33" t="s">
        <v>688</v>
      </c>
      <c r="B127" s="28">
        <v>342863</v>
      </c>
      <c r="C127" s="29">
        <v>8.9</v>
      </c>
      <c r="D127" s="29">
        <v>14.6</v>
      </c>
      <c r="E127" s="29">
        <v>19.899999999999999</v>
      </c>
      <c r="F127" s="29">
        <v>25.3</v>
      </c>
      <c r="G127" s="29">
        <v>31.3</v>
      </c>
    </row>
    <row r="128" spans="1:7" s="23" customFormat="1" ht="12">
      <c r="A128" s="33" t="s">
        <v>689</v>
      </c>
      <c r="B128" s="28">
        <v>309497</v>
      </c>
      <c r="C128" s="29">
        <v>8.4</v>
      </c>
      <c r="D128" s="29">
        <v>13</v>
      </c>
      <c r="E128" s="29">
        <v>18.399999999999999</v>
      </c>
      <c r="F128" s="29">
        <v>24.3</v>
      </c>
      <c r="G128" s="29">
        <v>35.9</v>
      </c>
    </row>
    <row r="129" spans="1:7" s="23" customFormat="1" ht="12">
      <c r="A129" s="35" t="s">
        <v>690</v>
      </c>
      <c r="B129" s="28">
        <v>27789</v>
      </c>
      <c r="C129" s="29">
        <v>4.0999999999999996</v>
      </c>
      <c r="D129" s="29">
        <v>10.5</v>
      </c>
      <c r="E129" s="29">
        <v>18.399999999999999</v>
      </c>
      <c r="F129" s="29">
        <v>29.1</v>
      </c>
      <c r="G129" s="29">
        <v>37.799999999999997</v>
      </c>
    </row>
    <row r="130" spans="1:7" s="23" customFormat="1" ht="12">
      <c r="A130" s="35" t="s">
        <v>691</v>
      </c>
      <c r="B130" s="28">
        <v>101286</v>
      </c>
      <c r="C130" s="29">
        <v>8.6999999999999993</v>
      </c>
      <c r="D130" s="29">
        <v>13.8</v>
      </c>
      <c r="E130" s="29">
        <v>18.399999999999999</v>
      </c>
      <c r="F130" s="29">
        <v>23.1</v>
      </c>
      <c r="G130" s="29">
        <v>36</v>
      </c>
    </row>
    <row r="131" spans="1:7" s="23" customFormat="1" ht="12">
      <c r="A131" s="35" t="s">
        <v>692</v>
      </c>
      <c r="B131" s="28">
        <v>126416</v>
      </c>
      <c r="C131" s="29">
        <v>10</v>
      </c>
      <c r="D131" s="29">
        <v>13.6</v>
      </c>
      <c r="E131" s="29">
        <v>20</v>
      </c>
      <c r="F131" s="29">
        <v>24.7</v>
      </c>
      <c r="G131" s="29">
        <v>31.7</v>
      </c>
    </row>
    <row r="132" spans="1:7" s="23" customFormat="1" ht="12">
      <c r="A132" s="35" t="s">
        <v>693</v>
      </c>
      <c r="B132" s="28">
        <v>54006</v>
      </c>
      <c r="C132" s="29">
        <v>6.5</v>
      </c>
      <c r="D132" s="29">
        <v>11.3</v>
      </c>
      <c r="E132" s="29">
        <v>14.7</v>
      </c>
      <c r="F132" s="29">
        <v>23.3</v>
      </c>
      <c r="G132" s="29">
        <v>44.3</v>
      </c>
    </row>
    <row r="133" spans="1:7" s="23" customFormat="1" ht="12">
      <c r="A133" s="33" t="s">
        <v>694</v>
      </c>
      <c r="B133" s="28">
        <v>67457</v>
      </c>
      <c r="C133" s="29">
        <v>6.7</v>
      </c>
      <c r="D133" s="29">
        <v>8.5</v>
      </c>
      <c r="E133" s="29">
        <v>13.4</v>
      </c>
      <c r="F133" s="29">
        <v>20</v>
      </c>
      <c r="G133" s="29">
        <v>51.3</v>
      </c>
    </row>
    <row r="134" spans="1:7" s="23" customFormat="1" ht="12">
      <c r="A134" s="30" t="s">
        <v>593</v>
      </c>
    </row>
    <row r="135" spans="1:7" s="23" customFormat="1" ht="12">
      <c r="A135" s="31" t="s">
        <v>695</v>
      </c>
      <c r="B135" s="28">
        <v>442435</v>
      </c>
      <c r="C135" s="29">
        <v>9.4</v>
      </c>
      <c r="D135" s="29">
        <v>15.7</v>
      </c>
      <c r="E135" s="29">
        <v>18.899999999999999</v>
      </c>
      <c r="F135" s="29">
        <v>23.4</v>
      </c>
      <c r="G135" s="29">
        <v>32.6</v>
      </c>
    </row>
    <row r="136" spans="1:7" s="23" customFormat="1" ht="12">
      <c r="A136" s="33" t="s">
        <v>696</v>
      </c>
      <c r="B136" s="28">
        <v>256394</v>
      </c>
      <c r="C136" s="29">
        <v>9.6999999999999993</v>
      </c>
      <c r="D136" s="29">
        <v>15.7</v>
      </c>
      <c r="E136" s="29">
        <v>19.100000000000001</v>
      </c>
      <c r="F136" s="29">
        <v>24.6</v>
      </c>
      <c r="G136" s="29">
        <v>30.9</v>
      </c>
    </row>
    <row r="137" spans="1:7" s="23" customFormat="1" ht="12">
      <c r="A137" s="33" t="s">
        <v>697</v>
      </c>
      <c r="B137" s="28">
        <v>104331</v>
      </c>
      <c r="C137" s="29">
        <v>7.9</v>
      </c>
      <c r="D137" s="29">
        <v>14.3</v>
      </c>
      <c r="E137" s="29">
        <v>17.8</v>
      </c>
      <c r="F137" s="29">
        <v>21.6</v>
      </c>
      <c r="G137" s="29">
        <v>38.299999999999997</v>
      </c>
    </row>
    <row r="138" spans="1:7" s="23" customFormat="1" ht="12">
      <c r="A138" s="33" t="s">
        <v>698</v>
      </c>
      <c r="B138" s="28">
        <v>63997</v>
      </c>
      <c r="C138" s="29">
        <v>11.2</v>
      </c>
      <c r="D138" s="29">
        <v>18.5</v>
      </c>
      <c r="E138" s="29">
        <v>20.6</v>
      </c>
      <c r="F138" s="29">
        <v>21.2</v>
      </c>
      <c r="G138" s="29">
        <v>28.5</v>
      </c>
    </row>
    <row r="139" spans="1:7" s="23" customFormat="1" ht="12">
      <c r="A139" s="33" t="s">
        <v>699</v>
      </c>
      <c r="B139" s="28">
        <v>17714</v>
      </c>
      <c r="C139" s="29">
        <v>9</v>
      </c>
      <c r="D139" s="29">
        <v>12.7</v>
      </c>
      <c r="E139" s="29">
        <v>16.2</v>
      </c>
      <c r="F139" s="29">
        <v>24.2</v>
      </c>
      <c r="G139" s="29">
        <v>37.799999999999997</v>
      </c>
    </row>
    <row r="140" spans="1:7" s="23" customFormat="1" ht="12">
      <c r="A140" s="30" t="s">
        <v>593</v>
      </c>
    </row>
    <row r="141" spans="1:7" s="23" customFormat="1" ht="12">
      <c r="A141" s="31" t="s">
        <v>700</v>
      </c>
      <c r="B141" s="28">
        <v>323950</v>
      </c>
      <c r="C141" s="29">
        <v>7.6</v>
      </c>
      <c r="D141" s="29">
        <v>12.3</v>
      </c>
      <c r="E141" s="29">
        <v>15.8</v>
      </c>
      <c r="F141" s="29">
        <v>22.5</v>
      </c>
      <c r="G141" s="29">
        <v>41.9</v>
      </c>
    </row>
    <row r="142" spans="1:7" s="23" customFormat="1" ht="12">
      <c r="A142" s="33" t="s">
        <v>701</v>
      </c>
      <c r="B142" s="28">
        <v>76417</v>
      </c>
      <c r="C142" s="29">
        <v>3.6</v>
      </c>
      <c r="D142" s="29">
        <v>7.2</v>
      </c>
      <c r="E142" s="29">
        <v>12</v>
      </c>
      <c r="F142" s="29">
        <v>21</v>
      </c>
      <c r="G142" s="29">
        <v>56.2</v>
      </c>
    </row>
    <row r="143" spans="1:7" s="23" customFormat="1" ht="12">
      <c r="A143" s="33" t="s">
        <v>702</v>
      </c>
      <c r="B143" s="28">
        <v>121785</v>
      </c>
      <c r="C143" s="29">
        <v>10.9</v>
      </c>
      <c r="D143" s="29">
        <v>15.7</v>
      </c>
      <c r="E143" s="29">
        <v>18.600000000000001</v>
      </c>
      <c r="F143" s="29">
        <v>22.8</v>
      </c>
      <c r="G143" s="29">
        <v>32.1</v>
      </c>
    </row>
    <row r="144" spans="1:7" s="23" customFormat="1" ht="12">
      <c r="A144" s="33" t="s">
        <v>703</v>
      </c>
      <c r="B144" s="28">
        <v>80551</v>
      </c>
      <c r="C144" s="29">
        <v>7.5</v>
      </c>
      <c r="D144" s="29">
        <v>15.4</v>
      </c>
      <c r="E144" s="29">
        <v>16.399999999999999</v>
      </c>
      <c r="F144" s="29">
        <v>23.4</v>
      </c>
      <c r="G144" s="29">
        <v>37.299999999999997</v>
      </c>
    </row>
    <row r="145" spans="1:7" s="23" customFormat="1" ht="12">
      <c r="A145" s="33" t="s">
        <v>704</v>
      </c>
      <c r="B145" s="28">
        <v>45197</v>
      </c>
      <c r="C145" s="29">
        <v>5.8</v>
      </c>
      <c r="D145" s="29">
        <v>6.3</v>
      </c>
      <c r="E145" s="29">
        <v>13.6</v>
      </c>
      <c r="F145" s="29">
        <v>22.1</v>
      </c>
      <c r="G145" s="29">
        <v>52.3</v>
      </c>
    </row>
    <row r="146" spans="1:7" s="23" customFormat="1" ht="12">
      <c r="A146" s="30" t="s">
        <v>593</v>
      </c>
    </row>
    <row r="147" spans="1:7" s="23" customFormat="1" ht="12">
      <c r="A147" s="31" t="s">
        <v>705</v>
      </c>
      <c r="B147" s="28">
        <v>78083</v>
      </c>
      <c r="C147" s="29">
        <v>8.1</v>
      </c>
      <c r="D147" s="29">
        <v>13</v>
      </c>
      <c r="E147" s="29">
        <v>16.2</v>
      </c>
      <c r="F147" s="29">
        <v>24.6</v>
      </c>
      <c r="G147" s="29">
        <v>38.1</v>
      </c>
    </row>
    <row r="148" spans="1:7" s="23" customFormat="1" ht="12">
      <c r="A148" s="30" t="s">
        <v>593</v>
      </c>
    </row>
    <row r="149" spans="1:7" s="23" customFormat="1" ht="12">
      <c r="A149" s="31" t="s">
        <v>706</v>
      </c>
      <c r="B149" s="28">
        <v>13609</v>
      </c>
      <c r="C149" s="29">
        <v>8.1</v>
      </c>
      <c r="D149" s="29">
        <v>12.6</v>
      </c>
      <c r="E149" s="29">
        <v>15.8</v>
      </c>
      <c r="F149" s="29">
        <v>24.6</v>
      </c>
      <c r="G149" s="29">
        <v>38.799999999999997</v>
      </c>
    </row>
    <row r="150" spans="1:7" s="23" customFormat="1" ht="12">
      <c r="A150" s="30" t="s">
        <v>593</v>
      </c>
    </row>
    <row r="151" spans="1:7" s="23" customFormat="1" ht="12">
      <c r="A151" s="31" t="s">
        <v>707</v>
      </c>
      <c r="B151" s="28">
        <v>150202</v>
      </c>
      <c r="C151" s="29">
        <v>10.4</v>
      </c>
      <c r="D151" s="29">
        <v>7.1</v>
      </c>
      <c r="E151" s="29">
        <v>8.6999999999999993</v>
      </c>
      <c r="F151" s="29">
        <v>17.3</v>
      </c>
      <c r="G151" s="29">
        <v>56.4</v>
      </c>
    </row>
    <row r="152" spans="1:7" s="23" customFormat="1" ht="12">
      <c r="A152" s="30" t="s">
        <v>593</v>
      </c>
    </row>
    <row r="153" spans="1:7" s="23" customFormat="1" ht="12">
      <c r="A153" s="31" t="s">
        <v>708</v>
      </c>
      <c r="B153" s="28">
        <v>41271</v>
      </c>
      <c r="C153" s="29">
        <v>18.2</v>
      </c>
      <c r="D153" s="29">
        <v>20.6</v>
      </c>
      <c r="E153" s="29">
        <v>23.2</v>
      </c>
      <c r="F153" s="29">
        <v>21.4</v>
      </c>
      <c r="G153" s="29">
        <v>16.5</v>
      </c>
    </row>
    <row r="154" spans="1:7" s="23" customFormat="1" ht="12">
      <c r="A154" s="30" t="s">
        <v>593</v>
      </c>
    </row>
    <row r="155" spans="1:7" s="23" customFormat="1" ht="12">
      <c r="A155" s="31" t="s">
        <v>709</v>
      </c>
      <c r="B155" s="28">
        <v>103102</v>
      </c>
      <c r="C155" s="29">
        <v>9.1</v>
      </c>
      <c r="D155" s="29">
        <v>15.3</v>
      </c>
      <c r="E155" s="29">
        <v>17.7</v>
      </c>
      <c r="F155" s="29">
        <v>18.8</v>
      </c>
      <c r="G155" s="29">
        <v>39.1</v>
      </c>
    </row>
    <row r="156" spans="1:7" s="23" customFormat="1" ht="12">
      <c r="A156" s="30" t="s">
        <v>593</v>
      </c>
    </row>
    <row r="157" spans="1:7" s="23" customFormat="1" ht="12">
      <c r="A157" s="31" t="s">
        <v>710</v>
      </c>
      <c r="B157" s="28">
        <v>237950</v>
      </c>
      <c r="C157" s="29">
        <v>7.3</v>
      </c>
      <c r="D157" s="29">
        <v>11.6</v>
      </c>
      <c r="E157" s="29">
        <v>13.7</v>
      </c>
      <c r="F157" s="29">
        <v>22.8</v>
      </c>
      <c r="G157" s="29">
        <v>44.6</v>
      </c>
    </row>
    <row r="158" spans="1:7" s="23" customFormat="1" ht="12">
      <c r="A158" s="30" t="s">
        <v>593</v>
      </c>
    </row>
    <row r="159" spans="1:7" s="23" customFormat="1" ht="12">
      <c r="A159" s="31" t="s">
        <v>711</v>
      </c>
      <c r="B159" s="28">
        <v>695600</v>
      </c>
      <c r="C159" s="29">
        <v>1.8</v>
      </c>
      <c r="D159" s="29">
        <v>5.8</v>
      </c>
      <c r="E159" s="29">
        <v>12.9</v>
      </c>
      <c r="F159" s="29">
        <v>23.8</v>
      </c>
      <c r="G159" s="29">
        <v>55.7</v>
      </c>
    </row>
    <row r="160" spans="1:7" s="23" customFormat="1" ht="12">
      <c r="A160" s="33" t="s">
        <v>712</v>
      </c>
      <c r="B160" s="28">
        <v>43871</v>
      </c>
      <c r="C160" s="29">
        <v>5.5</v>
      </c>
      <c r="D160" s="29">
        <v>7.9</v>
      </c>
      <c r="E160" s="29">
        <v>13.1</v>
      </c>
      <c r="F160" s="29">
        <v>22.1</v>
      </c>
      <c r="G160" s="29">
        <v>51.3</v>
      </c>
    </row>
    <row r="161" spans="1:7" s="23" customFormat="1" ht="12">
      <c r="A161" s="33" t="s">
        <v>713</v>
      </c>
      <c r="B161" s="28">
        <v>651729</v>
      </c>
      <c r="C161" s="29">
        <v>1.5</v>
      </c>
      <c r="D161" s="29">
        <v>5.6</v>
      </c>
      <c r="E161" s="29">
        <v>12.9</v>
      </c>
      <c r="F161" s="29">
        <v>24</v>
      </c>
      <c r="G161" s="29">
        <v>56</v>
      </c>
    </row>
    <row r="162" spans="1:7" s="23" customFormat="1" ht="12">
      <c r="A162" s="30" t="s">
        <v>593</v>
      </c>
    </row>
    <row r="163" spans="1:7" s="23" customFormat="1" ht="12">
      <c r="A163" s="27" t="s">
        <v>714</v>
      </c>
    </row>
    <row r="164" spans="1:7" s="23" customFormat="1" ht="12">
      <c r="A164" s="30" t="s">
        <v>593</v>
      </c>
    </row>
    <row r="165" spans="1:7" s="23" customFormat="1" ht="12">
      <c r="A165" s="31" t="s">
        <v>715</v>
      </c>
      <c r="B165" s="32">
        <v>8161225</v>
      </c>
      <c r="C165" s="29">
        <v>3.1</v>
      </c>
      <c r="D165" s="29">
        <v>8.4</v>
      </c>
      <c r="E165" s="29">
        <v>14.4</v>
      </c>
      <c r="F165" s="29">
        <v>23.1</v>
      </c>
      <c r="G165" s="29">
        <v>51</v>
      </c>
    </row>
    <row r="166" spans="1:7" s="23" customFormat="1" ht="12">
      <c r="A166" s="33" t="s">
        <v>716</v>
      </c>
      <c r="B166" s="28">
        <v>6436072</v>
      </c>
      <c r="C166" s="29">
        <v>1.5</v>
      </c>
      <c r="D166" s="29">
        <v>6.2</v>
      </c>
      <c r="E166" s="29">
        <v>13.4</v>
      </c>
      <c r="F166" s="29">
        <v>24</v>
      </c>
      <c r="G166" s="29">
        <v>54.9</v>
      </c>
    </row>
    <row r="167" spans="1:7" s="23" customFormat="1" ht="12">
      <c r="A167" s="33" t="s">
        <v>717</v>
      </c>
      <c r="B167" s="28">
        <v>362895</v>
      </c>
      <c r="C167" s="29">
        <v>-8.1999999999999993</v>
      </c>
      <c r="D167" s="29">
        <v>3.7</v>
      </c>
      <c r="E167" s="29">
        <v>10.1</v>
      </c>
      <c r="F167" s="29">
        <v>19</v>
      </c>
      <c r="G167" s="29">
        <v>75.5</v>
      </c>
    </row>
    <row r="168" spans="1:7" s="23" customFormat="1" ht="12">
      <c r="A168" s="33" t="s">
        <v>718</v>
      </c>
      <c r="B168" s="28">
        <v>997987</v>
      </c>
      <c r="C168" s="29">
        <v>12.6</v>
      </c>
      <c r="D168" s="29">
        <v>22.3</v>
      </c>
      <c r="E168" s="29">
        <v>22.2</v>
      </c>
      <c r="F168" s="29">
        <v>20.9</v>
      </c>
      <c r="G168" s="29">
        <v>22.1</v>
      </c>
    </row>
    <row r="169" spans="1:7" s="23" customFormat="1" ht="12">
      <c r="A169" s="33" t="s">
        <v>719</v>
      </c>
      <c r="B169" s="28">
        <v>168945</v>
      </c>
      <c r="C169" s="29">
        <v>2.2000000000000002</v>
      </c>
      <c r="D169" s="29">
        <v>5.3</v>
      </c>
      <c r="E169" s="29">
        <v>9.6</v>
      </c>
      <c r="F169" s="29">
        <v>16.5</v>
      </c>
      <c r="G169" s="29">
        <v>66.400000000000006</v>
      </c>
    </row>
    <row r="170" spans="1:7" s="23" customFormat="1" ht="12">
      <c r="A170" s="33" t="s">
        <v>720</v>
      </c>
      <c r="B170" s="28">
        <v>53295</v>
      </c>
      <c r="C170" s="29">
        <v>10.9</v>
      </c>
      <c r="D170" s="29">
        <v>19.100000000000001</v>
      </c>
      <c r="E170" s="29">
        <v>23</v>
      </c>
      <c r="F170" s="29">
        <v>29.9</v>
      </c>
      <c r="G170" s="29">
        <v>17.100000000000001</v>
      </c>
    </row>
    <row r="171" spans="1:7" s="23" customFormat="1" ht="12">
      <c r="A171" s="33" t="s">
        <v>721</v>
      </c>
      <c r="B171" s="28">
        <v>66378</v>
      </c>
      <c r="C171" s="29">
        <v>42.6</v>
      </c>
      <c r="D171" s="29">
        <v>27.6</v>
      </c>
      <c r="E171" s="29">
        <v>15.3</v>
      </c>
      <c r="F171" s="29">
        <v>10.4</v>
      </c>
      <c r="G171" s="29">
        <v>4.0999999999999996</v>
      </c>
    </row>
    <row r="172" spans="1:7" s="23" customFormat="1" ht="12">
      <c r="A172" s="33" t="s">
        <v>722</v>
      </c>
      <c r="B172" s="28">
        <v>47222</v>
      </c>
      <c r="C172" s="29">
        <v>20.8</v>
      </c>
      <c r="D172" s="29">
        <v>20.3</v>
      </c>
      <c r="E172" s="29">
        <v>18.8</v>
      </c>
      <c r="F172" s="29">
        <v>19.3</v>
      </c>
      <c r="G172" s="29">
        <v>20.8</v>
      </c>
    </row>
    <row r="173" spans="1:7" s="23" customFormat="1" ht="12">
      <c r="A173" s="33" t="s">
        <v>723</v>
      </c>
      <c r="B173" s="28">
        <v>28432</v>
      </c>
      <c r="C173" s="29">
        <v>33.5</v>
      </c>
      <c r="D173" s="29">
        <v>16.7</v>
      </c>
      <c r="E173" s="29">
        <v>16.8</v>
      </c>
      <c r="F173" s="29">
        <v>11.1</v>
      </c>
      <c r="G173" s="29">
        <v>22</v>
      </c>
    </row>
    <row r="174" spans="1:7" s="23" customFormat="1" ht="12">
      <c r="A174" s="30" t="s">
        <v>593</v>
      </c>
    </row>
    <row r="175" spans="1:7" s="23" customFormat="1" ht="12">
      <c r="A175" s="31" t="s">
        <v>724</v>
      </c>
      <c r="B175" s="28">
        <v>276995</v>
      </c>
      <c r="C175" s="29">
        <v>-1.6</v>
      </c>
      <c r="D175" s="29">
        <v>-1.4</v>
      </c>
      <c r="E175" s="29">
        <v>4.4000000000000004</v>
      </c>
      <c r="F175" s="29">
        <v>17.8</v>
      </c>
      <c r="G175" s="29">
        <v>80.900000000000006</v>
      </c>
    </row>
    <row r="176" spans="1:7" s="23" customFormat="1" ht="12">
      <c r="A176" s="33" t="s">
        <v>725</v>
      </c>
      <c r="B176" s="28">
        <v>195125</v>
      </c>
      <c r="C176" s="29">
        <v>-3</v>
      </c>
      <c r="D176" s="29">
        <v>-3.8</v>
      </c>
      <c r="E176" s="29">
        <v>2.2999999999999998</v>
      </c>
      <c r="F176" s="29">
        <v>16.8</v>
      </c>
      <c r="G176" s="29">
        <v>87.8</v>
      </c>
    </row>
    <row r="177" spans="1:7" s="23" customFormat="1" ht="12">
      <c r="A177" s="33" t="s">
        <v>726</v>
      </c>
      <c r="B177" s="28">
        <v>65453</v>
      </c>
      <c r="C177" s="29">
        <v>0.2</v>
      </c>
      <c r="D177" s="29">
        <v>2.2999999999999998</v>
      </c>
      <c r="E177" s="29">
        <v>7.9</v>
      </c>
      <c r="F177" s="29">
        <v>20</v>
      </c>
      <c r="G177" s="29">
        <v>69.599999999999994</v>
      </c>
    </row>
    <row r="178" spans="1:7" s="23" customFormat="1" ht="12">
      <c r="A178" s="33" t="s">
        <v>727</v>
      </c>
      <c r="B178" s="28">
        <v>16418</v>
      </c>
      <c r="C178" s="29">
        <v>7.2</v>
      </c>
      <c r="D178" s="29">
        <v>12.4</v>
      </c>
      <c r="E178" s="29">
        <v>14.6</v>
      </c>
      <c r="F178" s="29">
        <v>21.2</v>
      </c>
      <c r="G178" s="29">
        <v>44.7</v>
      </c>
    </row>
    <row r="179" spans="1:7" s="23" customFormat="1" ht="12">
      <c r="A179" s="30" t="s">
        <v>593</v>
      </c>
    </row>
    <row r="180" spans="1:7" s="23" customFormat="1" ht="12">
      <c r="A180" s="31" t="s">
        <v>596</v>
      </c>
      <c r="B180" s="28">
        <v>7884230</v>
      </c>
      <c r="C180" s="29">
        <v>3.2</v>
      </c>
      <c r="D180" s="29">
        <v>8.6999999999999993</v>
      </c>
      <c r="E180" s="29">
        <v>14.7</v>
      </c>
      <c r="F180" s="29">
        <v>23.3</v>
      </c>
      <c r="G180" s="29">
        <v>50</v>
      </c>
    </row>
    <row r="182" spans="1:7" s="23" customFormat="1" ht="12.75" customHeight="1">
      <c r="A182" s="93" t="s">
        <v>728</v>
      </c>
      <c r="B182" s="92"/>
      <c r="C182" s="92"/>
      <c r="D182" s="92"/>
      <c r="E182" s="92"/>
      <c r="F182" s="92"/>
      <c r="G182" s="92"/>
    </row>
    <row r="183" spans="1:7" s="23" customFormat="1" ht="12.75" customHeight="1">
      <c r="A183" s="93" t="s">
        <v>729</v>
      </c>
      <c r="B183" s="92"/>
      <c r="C183" s="92"/>
      <c r="D183" s="92"/>
      <c r="E183" s="92"/>
      <c r="F183" s="92"/>
      <c r="G183" s="92"/>
    </row>
    <row r="187" spans="1:7" s="23" customFormat="1" ht="12.75" customHeight="1">
      <c r="A187" s="94" t="s">
        <v>730</v>
      </c>
      <c r="B187" s="92"/>
      <c r="C187" s="92"/>
      <c r="D187" s="92"/>
      <c r="E187" s="92"/>
      <c r="F187" s="92"/>
      <c r="G187" s="92"/>
    </row>
  </sheetData>
  <mergeCells count="4">
    <mergeCell ref="A1:G1"/>
    <mergeCell ref="A182:G182"/>
    <mergeCell ref="A183:G183"/>
    <mergeCell ref="A187:G187"/>
  </mergeCells>
  <pageMargins left="0.5" right="0.5" top="0.5" bottom="0.5" header="0.5" footer="0.5"/>
  <pageSetup fitToHeight="32767" orientation="portrait" horizontalDpi="300" verticalDpi="300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90"/>
  <sheetViews>
    <sheetView workbookViewId="0">
      <pane xSplit="1" ySplit="4" topLeftCell="B5" activePane="bottomRight" state="frozen"/>
      <selection pane="topRight"/>
      <selection pane="bottomLeft"/>
      <selection pane="bottomRight" activeCell="K57" sqref="K57"/>
    </sheetView>
  </sheetViews>
  <sheetFormatPr baseColWidth="10" defaultColWidth="8.83203125" defaultRowHeight="12.75" customHeight="1" x14ac:dyDescent="0"/>
  <cols>
    <col min="1" max="1" width="47.6640625" style="39" customWidth="1"/>
    <col min="2" max="7" width="11.83203125" style="39" customWidth="1"/>
    <col min="8" max="10" width="8.83203125" style="42"/>
    <col min="11" max="11" width="35.1640625" style="42" customWidth="1"/>
    <col min="12" max="16384" width="8.83203125" style="42"/>
  </cols>
  <sheetData>
    <row r="1" spans="1:7" s="39" customFormat="1" ht="25.5" customHeight="1">
      <c r="A1" s="89" t="s">
        <v>731</v>
      </c>
      <c r="B1" s="90"/>
      <c r="C1" s="90"/>
      <c r="D1" s="90"/>
      <c r="E1" s="90"/>
      <c r="F1" s="90"/>
      <c r="G1" s="90"/>
    </row>
    <row r="2" spans="1:7" s="39" customFormat="1" ht="12.75" customHeight="1">
      <c r="A2" s="40" t="s">
        <v>585</v>
      </c>
    </row>
    <row r="4" spans="1:7" ht="38.25" customHeight="1">
      <c r="A4" s="41" t="s">
        <v>586</v>
      </c>
      <c r="B4" s="41" t="s">
        <v>153</v>
      </c>
      <c r="C4" s="41" t="s">
        <v>587</v>
      </c>
      <c r="D4" s="41" t="s">
        <v>588</v>
      </c>
      <c r="E4" s="41" t="s">
        <v>589</v>
      </c>
      <c r="F4" s="41" t="s">
        <v>590</v>
      </c>
      <c r="G4" s="41" t="s">
        <v>591</v>
      </c>
    </row>
    <row r="5" spans="1:7" s="39" customFormat="1" ht="12">
      <c r="A5" s="43" t="s">
        <v>178</v>
      </c>
      <c r="B5" s="44">
        <v>125670</v>
      </c>
      <c r="C5" s="44">
        <v>25090</v>
      </c>
      <c r="D5" s="44">
        <v>25219</v>
      </c>
      <c r="E5" s="44">
        <v>25082</v>
      </c>
      <c r="F5" s="44">
        <v>25178</v>
      </c>
      <c r="G5" s="44">
        <v>25101</v>
      </c>
    </row>
    <row r="6" spans="1:7" s="39" customFormat="1" ht="12">
      <c r="A6" s="43" t="s">
        <v>592</v>
      </c>
      <c r="B6" s="45">
        <v>100</v>
      </c>
      <c r="C6" s="45">
        <v>20</v>
      </c>
      <c r="D6" s="45">
        <v>20.100000000000001</v>
      </c>
      <c r="E6" s="45">
        <v>20</v>
      </c>
      <c r="F6" s="45">
        <v>20</v>
      </c>
      <c r="G6" s="45">
        <v>20</v>
      </c>
    </row>
    <row r="7" spans="1:7" s="39" customFormat="1" ht="12">
      <c r="A7" s="46" t="s">
        <v>593</v>
      </c>
    </row>
    <row r="8" spans="1:7" s="39" customFormat="1" ht="12">
      <c r="A8" s="43" t="s">
        <v>594</v>
      </c>
    </row>
    <row r="9" spans="1:7" s="39" customFormat="1" ht="12">
      <c r="A9" s="46" t="s">
        <v>593</v>
      </c>
    </row>
    <row r="10" spans="1:7" s="39" customFormat="1" ht="12">
      <c r="A10" s="47" t="s">
        <v>595</v>
      </c>
      <c r="B10" s="48">
        <v>63784</v>
      </c>
      <c r="C10" s="48">
        <v>9658</v>
      </c>
      <c r="D10" s="48">
        <v>26275</v>
      </c>
      <c r="E10" s="48">
        <v>45826</v>
      </c>
      <c r="F10" s="48">
        <v>74546</v>
      </c>
      <c r="G10" s="48">
        <v>162720</v>
      </c>
    </row>
    <row r="11" spans="1:7" s="39" customFormat="1" ht="12">
      <c r="A11" s="47" t="s">
        <v>596</v>
      </c>
      <c r="B11" s="44">
        <v>56352</v>
      </c>
      <c r="C11" s="44">
        <v>10092</v>
      </c>
      <c r="D11" s="44">
        <v>26764</v>
      </c>
      <c r="E11" s="44">
        <v>43592</v>
      </c>
      <c r="F11" s="44">
        <v>67344</v>
      </c>
      <c r="G11" s="44">
        <v>134044</v>
      </c>
    </row>
    <row r="12" spans="1:7" s="39" customFormat="1" ht="12">
      <c r="A12" s="46" t="s">
        <v>593</v>
      </c>
    </row>
    <row r="13" spans="1:7" s="39" customFormat="1" ht="12">
      <c r="A13" s="47" t="s">
        <v>187</v>
      </c>
      <c r="B13" s="45">
        <v>50.1</v>
      </c>
      <c r="C13" s="45">
        <v>51.3</v>
      </c>
      <c r="D13" s="45">
        <v>53</v>
      </c>
      <c r="E13" s="45">
        <v>49</v>
      </c>
      <c r="F13" s="45">
        <v>48.1</v>
      </c>
      <c r="G13" s="45">
        <v>49</v>
      </c>
    </row>
    <row r="14" spans="1:7" s="39" customFormat="1" ht="12">
      <c r="A14" s="46" t="s">
        <v>593</v>
      </c>
    </row>
    <row r="15" spans="1:7" s="39" customFormat="1" ht="12">
      <c r="A15" s="47" t="s">
        <v>423</v>
      </c>
    </row>
    <row r="16" spans="1:7" s="39" customFormat="1" ht="12">
      <c r="A16" s="49" t="s">
        <v>732</v>
      </c>
      <c r="B16" s="45">
        <v>2.5</v>
      </c>
      <c r="C16" s="45">
        <v>1.7</v>
      </c>
      <c r="D16" s="45">
        <v>2.2000000000000002</v>
      </c>
      <c r="E16" s="45">
        <v>2.5</v>
      </c>
      <c r="F16" s="45">
        <v>2.8</v>
      </c>
      <c r="G16" s="45">
        <v>3.2</v>
      </c>
    </row>
    <row r="17" spans="1:7" s="39" customFormat="1" ht="12">
      <c r="A17" s="49" t="s">
        <v>190</v>
      </c>
      <c r="B17" s="45">
        <v>0.6</v>
      </c>
      <c r="C17" s="45">
        <v>0.4</v>
      </c>
      <c r="D17" s="45">
        <v>0.5</v>
      </c>
      <c r="E17" s="45">
        <v>0.6</v>
      </c>
      <c r="F17" s="45">
        <v>0.7</v>
      </c>
      <c r="G17" s="45">
        <v>0.8</v>
      </c>
    </row>
    <row r="18" spans="1:7" s="39" customFormat="1" ht="12">
      <c r="A18" s="49" t="s">
        <v>733</v>
      </c>
      <c r="B18" s="45">
        <v>0.3</v>
      </c>
      <c r="C18" s="45">
        <v>0.4</v>
      </c>
      <c r="D18" s="45">
        <v>0.5</v>
      </c>
      <c r="E18" s="45">
        <v>0.4</v>
      </c>
      <c r="F18" s="45">
        <v>0.3</v>
      </c>
      <c r="G18" s="45">
        <v>0.2</v>
      </c>
    </row>
    <row r="19" spans="1:7" s="39" customFormat="1" ht="12">
      <c r="A19" s="49" t="s">
        <v>192</v>
      </c>
      <c r="B19" s="45">
        <v>1.3</v>
      </c>
      <c r="C19" s="45">
        <v>0.5</v>
      </c>
      <c r="D19" s="45">
        <v>0.9</v>
      </c>
      <c r="E19" s="45">
        <v>1.3</v>
      </c>
      <c r="F19" s="45">
        <v>1.7</v>
      </c>
      <c r="G19" s="45">
        <v>2.1</v>
      </c>
    </row>
    <row r="20" spans="1:7" s="39" customFormat="1" ht="12">
      <c r="A20" s="49" t="s">
        <v>193</v>
      </c>
      <c r="B20" s="45">
        <v>1.9</v>
      </c>
      <c r="C20" s="45">
        <v>0.9</v>
      </c>
      <c r="D20" s="45">
        <v>1.4</v>
      </c>
      <c r="E20" s="45">
        <v>1.9</v>
      </c>
      <c r="F20" s="45">
        <v>2.2999999999999998</v>
      </c>
      <c r="G20" s="45">
        <v>2.8</v>
      </c>
    </row>
    <row r="21" spans="1:7" s="39" customFormat="1" ht="12">
      <c r="A21" s="46" t="s">
        <v>593</v>
      </c>
    </row>
    <row r="22" spans="1:7" s="39" customFormat="1" ht="12">
      <c r="A22" s="43" t="s">
        <v>429</v>
      </c>
    </row>
    <row r="23" spans="1:7" s="39" customFormat="1" ht="12">
      <c r="A23" s="46" t="s">
        <v>593</v>
      </c>
    </row>
    <row r="24" spans="1:7" s="39" customFormat="1" ht="12">
      <c r="A24" s="47" t="s">
        <v>734</v>
      </c>
    </row>
    <row r="25" spans="1:7" s="39" customFormat="1" ht="12">
      <c r="A25" s="49" t="s">
        <v>735</v>
      </c>
      <c r="B25" s="50">
        <v>47</v>
      </c>
      <c r="C25" s="50">
        <v>39</v>
      </c>
      <c r="D25" s="50">
        <v>43</v>
      </c>
      <c r="E25" s="50">
        <v>48</v>
      </c>
      <c r="F25" s="50">
        <v>51</v>
      </c>
      <c r="G25" s="50">
        <v>55</v>
      </c>
    </row>
    <row r="26" spans="1:7" s="39" customFormat="1" ht="12">
      <c r="A26" s="49" t="s">
        <v>736</v>
      </c>
      <c r="B26" s="50">
        <v>53</v>
      </c>
      <c r="C26" s="50">
        <v>61</v>
      </c>
      <c r="D26" s="50">
        <v>57</v>
      </c>
      <c r="E26" s="50">
        <v>52</v>
      </c>
      <c r="F26" s="50">
        <v>49</v>
      </c>
      <c r="G26" s="50">
        <v>45</v>
      </c>
    </row>
    <row r="27" spans="1:7" s="39" customFormat="1" ht="12">
      <c r="A27" s="46" t="s">
        <v>593</v>
      </c>
    </row>
    <row r="28" spans="1:7" s="39" customFormat="1" ht="12">
      <c r="A28" s="47" t="s">
        <v>599</v>
      </c>
    </row>
    <row r="29" spans="1:7" s="39" customFormat="1" ht="12">
      <c r="A29" s="49" t="s">
        <v>600</v>
      </c>
      <c r="B29" s="50">
        <v>64</v>
      </c>
      <c r="C29" s="50">
        <v>39</v>
      </c>
      <c r="D29" s="50">
        <v>54</v>
      </c>
      <c r="E29" s="50">
        <v>61</v>
      </c>
      <c r="F29" s="50">
        <v>75</v>
      </c>
      <c r="G29" s="50">
        <v>89</v>
      </c>
    </row>
    <row r="30" spans="1:7" s="39" customFormat="1" ht="12">
      <c r="A30" s="51" t="s">
        <v>601</v>
      </c>
      <c r="B30" s="50">
        <v>37</v>
      </c>
      <c r="C30" s="50">
        <v>12</v>
      </c>
      <c r="D30" s="50">
        <v>21</v>
      </c>
      <c r="E30" s="50">
        <v>34</v>
      </c>
      <c r="F30" s="50">
        <v>52</v>
      </c>
      <c r="G30" s="50">
        <v>68</v>
      </c>
    </row>
    <row r="31" spans="1:7" s="39" customFormat="1" ht="12">
      <c r="A31" s="51" t="s">
        <v>602</v>
      </c>
      <c r="B31" s="50">
        <v>26</v>
      </c>
      <c r="C31" s="50">
        <v>27</v>
      </c>
      <c r="D31" s="50">
        <v>33</v>
      </c>
      <c r="E31" s="50">
        <v>27</v>
      </c>
      <c r="F31" s="50">
        <v>23</v>
      </c>
      <c r="G31" s="50">
        <v>21</v>
      </c>
    </row>
    <row r="32" spans="1:7" s="39" customFormat="1" ht="12">
      <c r="A32" s="49" t="s">
        <v>603</v>
      </c>
      <c r="B32" s="50">
        <v>36</v>
      </c>
      <c r="C32" s="50">
        <v>61</v>
      </c>
      <c r="D32" s="50">
        <v>46</v>
      </c>
      <c r="E32" s="50">
        <v>39</v>
      </c>
      <c r="F32" s="50">
        <v>25</v>
      </c>
      <c r="G32" s="50">
        <v>11</v>
      </c>
    </row>
    <row r="33" spans="1:7" s="39" customFormat="1" ht="12">
      <c r="A33" s="46" t="s">
        <v>593</v>
      </c>
    </row>
    <row r="34" spans="1:7" s="39" customFormat="1" ht="12">
      <c r="A34" s="47" t="s">
        <v>604</v>
      </c>
    </row>
    <row r="35" spans="1:7" s="39" customFormat="1" ht="12">
      <c r="A35" s="49" t="s">
        <v>605</v>
      </c>
      <c r="B35" s="50">
        <v>13</v>
      </c>
      <c r="C35" s="50">
        <v>19</v>
      </c>
      <c r="D35" s="50">
        <v>15</v>
      </c>
      <c r="E35" s="50">
        <v>13</v>
      </c>
      <c r="F35" s="50">
        <v>10</v>
      </c>
      <c r="G35" s="50">
        <v>6</v>
      </c>
    </row>
    <row r="36" spans="1:7" s="39" customFormat="1" ht="12">
      <c r="A36" s="49" t="s">
        <v>606</v>
      </c>
      <c r="B36" s="50">
        <v>87</v>
      </c>
      <c r="C36" s="50">
        <v>81</v>
      </c>
      <c r="D36" s="50">
        <v>85</v>
      </c>
      <c r="E36" s="50">
        <v>87</v>
      </c>
      <c r="F36" s="50">
        <v>90</v>
      </c>
      <c r="G36" s="50">
        <v>94</v>
      </c>
    </row>
    <row r="37" spans="1:7" s="39" customFormat="1" ht="12">
      <c r="A37" s="46" t="s">
        <v>593</v>
      </c>
    </row>
    <row r="38" spans="1:7" s="39" customFormat="1" ht="12">
      <c r="A38" s="47" t="s">
        <v>607</v>
      </c>
    </row>
    <row r="39" spans="1:7" s="39" customFormat="1" ht="12">
      <c r="A39" s="49" t="s">
        <v>608</v>
      </c>
      <c r="B39" s="50">
        <v>13</v>
      </c>
      <c r="C39" s="50">
        <v>15</v>
      </c>
      <c r="D39" s="50">
        <v>16</v>
      </c>
      <c r="E39" s="50">
        <v>15</v>
      </c>
      <c r="F39" s="50">
        <v>11</v>
      </c>
      <c r="G39" s="50">
        <v>6</v>
      </c>
    </row>
    <row r="40" spans="1:7" s="39" customFormat="1" ht="12">
      <c r="A40" s="49" t="s">
        <v>609</v>
      </c>
      <c r="B40" s="50">
        <v>87</v>
      </c>
      <c r="C40" s="50">
        <v>85</v>
      </c>
      <c r="D40" s="50">
        <v>84</v>
      </c>
      <c r="E40" s="50">
        <v>85</v>
      </c>
      <c r="F40" s="50">
        <v>89</v>
      </c>
      <c r="G40" s="50">
        <v>94</v>
      </c>
    </row>
    <row r="41" spans="1:7" s="39" customFormat="1" ht="12">
      <c r="A41" s="46" t="s">
        <v>593</v>
      </c>
    </row>
    <row r="42" spans="1:7" s="39" customFormat="1" ht="12">
      <c r="A42" s="47" t="s">
        <v>610</v>
      </c>
    </row>
    <row r="43" spans="1:7" s="39" customFormat="1" ht="12">
      <c r="A43" s="49" t="s">
        <v>611</v>
      </c>
      <c r="B43" s="50">
        <v>7</v>
      </c>
      <c r="C43" s="50">
        <v>13</v>
      </c>
      <c r="D43" s="50">
        <v>10</v>
      </c>
      <c r="E43" s="50">
        <v>6</v>
      </c>
      <c r="F43" s="50">
        <v>4</v>
      </c>
      <c r="G43" s="50">
        <v>1</v>
      </c>
    </row>
    <row r="44" spans="1:7" s="39" customFormat="1" ht="12">
      <c r="A44" s="49" t="s">
        <v>612</v>
      </c>
      <c r="B44" s="50">
        <v>30</v>
      </c>
      <c r="C44" s="50">
        <v>40</v>
      </c>
      <c r="D44" s="50">
        <v>41</v>
      </c>
      <c r="E44" s="50">
        <v>33</v>
      </c>
      <c r="F44" s="50">
        <v>25</v>
      </c>
      <c r="G44" s="50">
        <v>13</v>
      </c>
    </row>
    <row r="45" spans="1:7" s="39" customFormat="1" ht="12">
      <c r="A45" s="49" t="s">
        <v>613</v>
      </c>
      <c r="B45" s="50">
        <v>63</v>
      </c>
      <c r="C45" s="50">
        <v>47</v>
      </c>
      <c r="D45" s="50">
        <v>50</v>
      </c>
      <c r="E45" s="50">
        <v>60</v>
      </c>
      <c r="F45" s="50">
        <v>71</v>
      </c>
      <c r="G45" s="50">
        <v>86</v>
      </c>
    </row>
    <row r="46" spans="1:7" s="39" customFormat="1" ht="12">
      <c r="A46" s="49" t="s">
        <v>614</v>
      </c>
      <c r="B46" s="52" t="s">
        <v>214</v>
      </c>
      <c r="C46" s="52" t="s">
        <v>214</v>
      </c>
      <c r="D46" s="52" t="s">
        <v>214</v>
      </c>
      <c r="E46" s="52" t="s">
        <v>214</v>
      </c>
      <c r="F46" s="52" t="s">
        <v>214</v>
      </c>
      <c r="G46" s="52" t="s">
        <v>214</v>
      </c>
    </row>
    <row r="47" spans="1:7" s="39" customFormat="1" ht="12">
      <c r="A47" s="46" t="s">
        <v>593</v>
      </c>
    </row>
    <row r="48" spans="1:7" s="39" customFormat="1" ht="12">
      <c r="A48" s="47" t="s">
        <v>615</v>
      </c>
      <c r="B48" s="50">
        <v>87</v>
      </c>
      <c r="C48" s="50">
        <v>64</v>
      </c>
      <c r="D48" s="50">
        <v>85</v>
      </c>
      <c r="E48" s="50">
        <v>93</v>
      </c>
      <c r="F48" s="50">
        <v>96</v>
      </c>
      <c r="G48" s="50">
        <v>98</v>
      </c>
    </row>
    <row r="49" spans="1:11" s="39" customFormat="1" ht="12">
      <c r="A49" s="46" t="s">
        <v>593</v>
      </c>
    </row>
    <row r="50" spans="1:11" s="39" customFormat="1" ht="12">
      <c r="A50" s="43" t="s">
        <v>616</v>
      </c>
      <c r="B50" s="48">
        <v>6420909</v>
      </c>
      <c r="C50" s="45">
        <v>8.8000000000000007</v>
      </c>
      <c r="D50" s="45">
        <v>12.8</v>
      </c>
      <c r="E50" s="45">
        <v>16.600000000000001</v>
      </c>
      <c r="F50" s="45">
        <v>23.1</v>
      </c>
      <c r="G50" s="45">
        <v>38.799999999999997</v>
      </c>
    </row>
    <row r="51" spans="1:11" s="39" customFormat="1" ht="12">
      <c r="A51" s="138" t="s">
        <v>1178</v>
      </c>
      <c r="C51" s="137">
        <f>C50*$B50/C5*10</f>
        <v>22520.525787166203</v>
      </c>
      <c r="D51" s="137">
        <f t="shared" ref="D51:G51" si="0">D50*$B50/D5*10</f>
        <v>32589.569451603951</v>
      </c>
      <c r="E51" s="137">
        <f t="shared" si="0"/>
        <v>42495.450681763818</v>
      </c>
      <c r="F51" s="137">
        <f t="shared" si="0"/>
        <v>58909.761657002149</v>
      </c>
      <c r="G51" s="137">
        <f t="shared" si="0"/>
        <v>99251.531492769209</v>
      </c>
    </row>
    <row r="52" spans="1:11" s="39" customFormat="1" ht="12">
      <c r="A52" s="47" t="s">
        <v>617</v>
      </c>
      <c r="B52" s="44">
        <v>829220</v>
      </c>
      <c r="C52" s="45">
        <v>11.1</v>
      </c>
      <c r="D52" s="45">
        <v>14.5</v>
      </c>
      <c r="E52" s="45">
        <v>17.399999999999999</v>
      </c>
      <c r="F52" s="45">
        <v>23.2</v>
      </c>
      <c r="G52" s="45">
        <v>33.9</v>
      </c>
    </row>
    <row r="53" spans="1:11" s="39" customFormat="1" ht="12">
      <c r="A53" s="49" t="s">
        <v>618</v>
      </c>
      <c r="B53" s="44">
        <v>499500</v>
      </c>
      <c r="C53" s="45">
        <v>12.6</v>
      </c>
      <c r="D53" s="45">
        <v>16.2</v>
      </c>
      <c r="E53" s="45">
        <v>18.100000000000001</v>
      </c>
      <c r="F53" s="45">
        <v>22.5</v>
      </c>
      <c r="G53" s="45">
        <v>30.5</v>
      </c>
    </row>
    <row r="54" spans="1:11" s="39" customFormat="1" ht="12">
      <c r="A54" s="51" t="s">
        <v>619</v>
      </c>
      <c r="B54" s="44">
        <v>68273</v>
      </c>
      <c r="C54" s="45">
        <v>13</v>
      </c>
      <c r="D54" s="45">
        <v>16.3</v>
      </c>
      <c r="E54" s="45">
        <v>17.899999999999999</v>
      </c>
      <c r="F54" s="45">
        <v>22.8</v>
      </c>
      <c r="G54" s="45">
        <v>30.1</v>
      </c>
      <c r="J54" s="39">
        <f>125000000*0.0001</f>
        <v>12500</v>
      </c>
      <c r="K54" s="137">
        <f>J54*420000000</f>
        <v>5250000000000</v>
      </c>
    </row>
    <row r="55" spans="1:11" s="39" customFormat="1" ht="12">
      <c r="A55" s="53" t="s">
        <v>620</v>
      </c>
      <c r="B55" s="44">
        <v>23233</v>
      </c>
      <c r="C55" s="45">
        <v>13.6</v>
      </c>
      <c r="D55" s="45">
        <v>16.5</v>
      </c>
      <c r="E55" s="45">
        <v>18.100000000000001</v>
      </c>
      <c r="F55" s="45">
        <v>22.8</v>
      </c>
      <c r="G55" s="45">
        <v>29</v>
      </c>
      <c r="K55" s="39">
        <f>K54/2</f>
        <v>2625000000000</v>
      </c>
    </row>
    <row r="56" spans="1:11" s="39" customFormat="1" ht="12">
      <c r="A56" s="53" t="s">
        <v>621</v>
      </c>
      <c r="B56" s="44">
        <v>45040</v>
      </c>
      <c r="C56" s="45">
        <v>12.7</v>
      </c>
      <c r="D56" s="45">
        <v>16.2</v>
      </c>
      <c r="E56" s="45">
        <v>17.7</v>
      </c>
      <c r="F56" s="45">
        <v>22.8</v>
      </c>
      <c r="G56" s="45">
        <v>30.7</v>
      </c>
      <c r="K56" s="137">
        <f>K55*0.26</f>
        <v>682500000000</v>
      </c>
    </row>
    <row r="57" spans="1:11" s="39" customFormat="1" ht="12">
      <c r="A57" s="51" t="s">
        <v>622</v>
      </c>
      <c r="B57" s="44">
        <v>107569</v>
      </c>
      <c r="C57" s="45">
        <v>13.1</v>
      </c>
      <c r="D57" s="45">
        <v>17.3</v>
      </c>
      <c r="E57" s="45">
        <v>18.8</v>
      </c>
      <c r="F57" s="45">
        <v>22</v>
      </c>
      <c r="G57" s="45">
        <v>28.9</v>
      </c>
      <c r="K57" s="39">
        <f>K56/180000000000000</f>
        <v>3.7916666666666667E-3</v>
      </c>
    </row>
    <row r="58" spans="1:11" s="39" customFormat="1" ht="12">
      <c r="A58" s="53" t="s">
        <v>623</v>
      </c>
      <c r="B58" s="44">
        <v>27468</v>
      </c>
      <c r="C58" s="45">
        <v>12.3</v>
      </c>
      <c r="D58" s="45">
        <v>17.7</v>
      </c>
      <c r="E58" s="45">
        <v>19</v>
      </c>
      <c r="F58" s="45">
        <v>22.6</v>
      </c>
      <c r="G58" s="45">
        <v>28.4</v>
      </c>
    </row>
    <row r="59" spans="1:11" s="39" customFormat="1" ht="12">
      <c r="A59" s="53" t="s">
        <v>624</v>
      </c>
      <c r="B59" s="44">
        <v>21327</v>
      </c>
      <c r="C59" s="45">
        <v>13.4</v>
      </c>
      <c r="D59" s="45">
        <v>17.7</v>
      </c>
      <c r="E59" s="45">
        <v>18.600000000000001</v>
      </c>
      <c r="F59" s="45">
        <v>23.1</v>
      </c>
      <c r="G59" s="45">
        <v>27.2</v>
      </c>
    </row>
    <row r="60" spans="1:11" s="39" customFormat="1" ht="12">
      <c r="A60" s="53" t="s">
        <v>625</v>
      </c>
      <c r="B60" s="44">
        <v>14994</v>
      </c>
      <c r="C60" s="45">
        <v>12.2</v>
      </c>
      <c r="D60" s="45">
        <v>15.8</v>
      </c>
      <c r="E60" s="45">
        <v>18.5</v>
      </c>
      <c r="F60" s="45">
        <v>23.8</v>
      </c>
      <c r="G60" s="45">
        <v>29.6</v>
      </c>
    </row>
    <row r="61" spans="1:11" s="39" customFormat="1" ht="12">
      <c r="A61" s="53" t="s">
        <v>626</v>
      </c>
      <c r="B61" s="44">
        <v>21334</v>
      </c>
      <c r="C61" s="45">
        <v>14.1</v>
      </c>
      <c r="D61" s="45">
        <v>17.5</v>
      </c>
      <c r="E61" s="45">
        <v>18</v>
      </c>
      <c r="F61" s="45">
        <v>21.2</v>
      </c>
      <c r="G61" s="45">
        <v>29.2</v>
      </c>
    </row>
    <row r="62" spans="1:11" s="39" customFormat="1" ht="12">
      <c r="A62" s="53" t="s">
        <v>627</v>
      </c>
      <c r="B62" s="44">
        <v>15360</v>
      </c>
      <c r="C62" s="45">
        <v>12.9</v>
      </c>
      <c r="D62" s="45">
        <v>16.5</v>
      </c>
      <c r="E62" s="45">
        <v>19.7</v>
      </c>
      <c r="F62" s="45">
        <v>19</v>
      </c>
      <c r="G62" s="45">
        <v>31.9</v>
      </c>
    </row>
    <row r="63" spans="1:11" s="39" customFormat="1" ht="12">
      <c r="A63" s="53" t="s">
        <v>628</v>
      </c>
      <c r="B63" s="44">
        <v>7086</v>
      </c>
      <c r="C63" s="45">
        <v>14.2</v>
      </c>
      <c r="D63" s="45">
        <v>18.3</v>
      </c>
      <c r="E63" s="45">
        <v>19.8</v>
      </c>
      <c r="F63" s="45">
        <v>20.9</v>
      </c>
      <c r="G63" s="45">
        <v>26.8</v>
      </c>
    </row>
    <row r="64" spans="1:11" s="39" customFormat="1" ht="12">
      <c r="A64" s="51" t="s">
        <v>629</v>
      </c>
      <c r="B64" s="44">
        <v>51984</v>
      </c>
      <c r="C64" s="45">
        <v>12.9</v>
      </c>
      <c r="D64" s="45">
        <v>16.2</v>
      </c>
      <c r="E64" s="45">
        <v>18</v>
      </c>
      <c r="F64" s="45">
        <v>22.6</v>
      </c>
      <c r="G64" s="45">
        <v>30.3</v>
      </c>
    </row>
    <row r="65" spans="1:7" s="39" customFormat="1" ht="12">
      <c r="A65" s="53" t="s">
        <v>630</v>
      </c>
      <c r="B65" s="44">
        <v>19052</v>
      </c>
      <c r="C65" s="45">
        <v>13.9</v>
      </c>
      <c r="D65" s="45">
        <v>16.8</v>
      </c>
      <c r="E65" s="45">
        <v>19.5</v>
      </c>
      <c r="F65" s="45">
        <v>22.3</v>
      </c>
      <c r="G65" s="45">
        <v>27.5</v>
      </c>
    </row>
    <row r="66" spans="1:7" s="39" customFormat="1" ht="12">
      <c r="A66" s="53" t="s">
        <v>631</v>
      </c>
      <c r="B66" s="44">
        <v>32932</v>
      </c>
      <c r="C66" s="45">
        <v>12.3</v>
      </c>
      <c r="D66" s="45">
        <v>15.8</v>
      </c>
      <c r="E66" s="45">
        <v>17.100000000000001</v>
      </c>
      <c r="F66" s="45">
        <v>22.9</v>
      </c>
      <c r="G66" s="45">
        <v>32</v>
      </c>
    </row>
    <row r="67" spans="1:7" s="39" customFormat="1" ht="12">
      <c r="A67" s="51" t="s">
        <v>632</v>
      </c>
      <c r="B67" s="44">
        <v>94265</v>
      </c>
      <c r="C67" s="45">
        <v>12.3</v>
      </c>
      <c r="D67" s="45">
        <v>16</v>
      </c>
      <c r="E67" s="45">
        <v>18.2</v>
      </c>
      <c r="F67" s="45">
        <v>22.3</v>
      </c>
      <c r="G67" s="45">
        <v>31.1</v>
      </c>
    </row>
    <row r="68" spans="1:7" s="39" customFormat="1" ht="12">
      <c r="A68" s="53" t="s">
        <v>633</v>
      </c>
      <c r="B68" s="44">
        <v>33896</v>
      </c>
      <c r="C68" s="45">
        <v>12</v>
      </c>
      <c r="D68" s="45">
        <v>15.3</v>
      </c>
      <c r="E68" s="45">
        <v>18.100000000000001</v>
      </c>
      <c r="F68" s="45">
        <v>22.4</v>
      </c>
      <c r="G68" s="45">
        <v>32.200000000000003</v>
      </c>
    </row>
    <row r="69" spans="1:7" s="39" customFormat="1" ht="12">
      <c r="A69" s="53" t="s">
        <v>634</v>
      </c>
      <c r="B69" s="44">
        <v>29638</v>
      </c>
      <c r="C69" s="45">
        <v>12.3</v>
      </c>
      <c r="D69" s="45">
        <v>16</v>
      </c>
      <c r="E69" s="45">
        <v>18.5</v>
      </c>
      <c r="F69" s="45">
        <v>22.2</v>
      </c>
      <c r="G69" s="45">
        <v>31.1</v>
      </c>
    </row>
    <row r="70" spans="1:7" s="39" customFormat="1" ht="12">
      <c r="A70" s="53" t="s">
        <v>635</v>
      </c>
      <c r="B70" s="44">
        <v>14430</v>
      </c>
      <c r="C70" s="45">
        <v>12.4</v>
      </c>
      <c r="D70" s="45">
        <v>17.2</v>
      </c>
      <c r="E70" s="45">
        <v>17.399999999999999</v>
      </c>
      <c r="F70" s="45">
        <v>22.6</v>
      </c>
      <c r="G70" s="45">
        <v>30.4</v>
      </c>
    </row>
    <row r="71" spans="1:7" s="39" customFormat="1" ht="12">
      <c r="A71" s="53" t="s">
        <v>636</v>
      </c>
      <c r="B71" s="44">
        <v>16301</v>
      </c>
      <c r="C71" s="45">
        <v>12.9</v>
      </c>
      <c r="D71" s="45">
        <v>16.3</v>
      </c>
      <c r="E71" s="45">
        <v>18.899999999999999</v>
      </c>
      <c r="F71" s="45">
        <v>22.2</v>
      </c>
      <c r="G71" s="45">
        <v>29.7</v>
      </c>
    </row>
    <row r="72" spans="1:7" s="39" customFormat="1" ht="12">
      <c r="A72" s="51" t="s">
        <v>637</v>
      </c>
      <c r="B72" s="44">
        <v>177408</v>
      </c>
      <c r="C72" s="45">
        <v>12.3</v>
      </c>
      <c r="D72" s="45">
        <v>15.6</v>
      </c>
      <c r="E72" s="45">
        <v>17.899999999999999</v>
      </c>
      <c r="F72" s="45">
        <v>22.8</v>
      </c>
      <c r="G72" s="45">
        <v>31.3</v>
      </c>
    </row>
    <row r="73" spans="1:7" s="39" customFormat="1" ht="12">
      <c r="A73" s="53" t="s">
        <v>638</v>
      </c>
      <c r="B73" s="44">
        <v>17927</v>
      </c>
      <c r="C73" s="45">
        <v>11.8</v>
      </c>
      <c r="D73" s="45">
        <v>16.7</v>
      </c>
      <c r="E73" s="45">
        <v>17.399999999999999</v>
      </c>
      <c r="F73" s="45">
        <v>22.5</v>
      </c>
      <c r="G73" s="45">
        <v>31.7</v>
      </c>
    </row>
    <row r="74" spans="1:7" s="39" customFormat="1" ht="12">
      <c r="A74" s="53" t="s">
        <v>639</v>
      </c>
      <c r="B74" s="44">
        <v>14666</v>
      </c>
      <c r="C74" s="45">
        <v>14.1</v>
      </c>
      <c r="D74" s="45">
        <v>16.399999999999999</v>
      </c>
      <c r="E74" s="45">
        <v>19.2</v>
      </c>
      <c r="F74" s="45">
        <v>22.1</v>
      </c>
      <c r="G74" s="45">
        <v>28.2</v>
      </c>
    </row>
    <row r="75" spans="1:7" s="39" customFormat="1" ht="12">
      <c r="A75" s="53" t="s">
        <v>640</v>
      </c>
      <c r="B75" s="44">
        <v>91381</v>
      </c>
      <c r="C75" s="45">
        <v>12</v>
      </c>
      <c r="D75" s="45">
        <v>15.2</v>
      </c>
      <c r="E75" s="45">
        <v>17.5</v>
      </c>
      <c r="F75" s="45">
        <v>23.3</v>
      </c>
      <c r="G75" s="45">
        <v>32</v>
      </c>
    </row>
    <row r="76" spans="1:7" s="39" customFormat="1" ht="12">
      <c r="A76" s="53" t="s">
        <v>641</v>
      </c>
      <c r="B76" s="44">
        <v>48186</v>
      </c>
      <c r="C76" s="45">
        <v>13.3</v>
      </c>
      <c r="D76" s="45">
        <v>16.5</v>
      </c>
      <c r="E76" s="45">
        <v>18.8</v>
      </c>
      <c r="F76" s="45">
        <v>22.4</v>
      </c>
      <c r="G76" s="45">
        <v>28.9</v>
      </c>
    </row>
    <row r="77" spans="1:7" s="39" customFormat="1" ht="12">
      <c r="A77" s="53" t="s">
        <v>642</v>
      </c>
      <c r="B77" s="44">
        <v>5249</v>
      </c>
      <c r="C77" s="45">
        <v>6</v>
      </c>
      <c r="D77" s="45">
        <v>9.1</v>
      </c>
      <c r="E77" s="45">
        <v>12.7</v>
      </c>
      <c r="F77" s="45">
        <v>21.8</v>
      </c>
      <c r="G77" s="45">
        <v>50.4</v>
      </c>
    </row>
    <row r="78" spans="1:7" s="39" customFormat="1" ht="12">
      <c r="A78" s="49" t="s">
        <v>643</v>
      </c>
      <c r="B78" s="44">
        <v>329720</v>
      </c>
      <c r="C78" s="45">
        <v>8.6999999999999993</v>
      </c>
      <c r="D78" s="45">
        <v>11.9</v>
      </c>
      <c r="E78" s="45">
        <v>16.2</v>
      </c>
      <c r="F78" s="45">
        <v>24.2</v>
      </c>
      <c r="G78" s="45">
        <v>39.1</v>
      </c>
    </row>
    <row r="79" spans="1:7" s="39" customFormat="1" ht="12">
      <c r="A79" s="46" t="s">
        <v>593</v>
      </c>
    </row>
    <row r="80" spans="1:7" s="39" customFormat="1" ht="12">
      <c r="A80" s="47" t="s">
        <v>644</v>
      </c>
      <c r="B80" s="44">
        <v>55838</v>
      </c>
      <c r="C80" s="45">
        <v>7.5</v>
      </c>
      <c r="D80" s="45">
        <v>12.4</v>
      </c>
      <c r="E80" s="45">
        <v>16.100000000000001</v>
      </c>
      <c r="F80" s="45">
        <v>22.7</v>
      </c>
      <c r="G80" s="45">
        <v>41.3</v>
      </c>
    </row>
    <row r="81" spans="1:7" s="39" customFormat="1" ht="12">
      <c r="A81" s="46" t="s">
        <v>593</v>
      </c>
    </row>
    <row r="82" spans="1:7" s="39" customFormat="1" ht="12">
      <c r="A82" s="47" t="s">
        <v>645</v>
      </c>
      <c r="B82" s="44">
        <v>2154893</v>
      </c>
      <c r="C82" s="45">
        <v>10.4</v>
      </c>
      <c r="D82" s="45">
        <v>14</v>
      </c>
      <c r="E82" s="45">
        <v>17.2</v>
      </c>
      <c r="F82" s="45">
        <v>22.3</v>
      </c>
      <c r="G82" s="45">
        <v>36</v>
      </c>
    </row>
    <row r="83" spans="1:7" s="39" customFormat="1" ht="12">
      <c r="A83" s="49" t="s">
        <v>646</v>
      </c>
      <c r="B83" s="44">
        <v>1266815</v>
      </c>
      <c r="C83" s="45">
        <v>10.8</v>
      </c>
      <c r="D83" s="45">
        <v>13.9</v>
      </c>
      <c r="E83" s="45">
        <v>17</v>
      </c>
      <c r="F83" s="45">
        <v>21.8</v>
      </c>
      <c r="G83" s="45">
        <v>36.4</v>
      </c>
    </row>
    <row r="84" spans="1:7" s="39" customFormat="1" ht="12">
      <c r="A84" s="51" t="s">
        <v>647</v>
      </c>
      <c r="B84" s="44">
        <v>767621</v>
      </c>
      <c r="C84" s="45">
        <v>5.6</v>
      </c>
      <c r="D84" s="45">
        <v>9.9</v>
      </c>
      <c r="E84" s="45">
        <v>14.3</v>
      </c>
      <c r="F84" s="45">
        <v>23.7</v>
      </c>
      <c r="G84" s="45">
        <v>46.4</v>
      </c>
    </row>
    <row r="85" spans="1:7" s="39" customFormat="1" ht="12">
      <c r="A85" s="53" t="s">
        <v>648</v>
      </c>
      <c r="B85" s="44">
        <v>386864</v>
      </c>
      <c r="C85" s="45">
        <v>4.0999999999999996</v>
      </c>
      <c r="D85" s="45">
        <v>7.7</v>
      </c>
      <c r="E85" s="45">
        <v>13.8</v>
      </c>
      <c r="F85" s="45">
        <v>25.4</v>
      </c>
      <c r="G85" s="45">
        <v>49.1</v>
      </c>
    </row>
    <row r="86" spans="1:7" s="39" customFormat="1" ht="12">
      <c r="A86" s="53" t="s">
        <v>649</v>
      </c>
      <c r="B86" s="44">
        <v>232237</v>
      </c>
      <c r="C86" s="45">
        <v>7.1</v>
      </c>
      <c r="D86" s="45">
        <v>11.7</v>
      </c>
      <c r="E86" s="45">
        <v>14.5</v>
      </c>
      <c r="F86" s="45">
        <v>21.6</v>
      </c>
      <c r="G86" s="45">
        <v>45.1</v>
      </c>
    </row>
    <row r="87" spans="1:7" s="39" customFormat="1" ht="12">
      <c r="A87" s="53" t="s">
        <v>650</v>
      </c>
      <c r="B87" s="44">
        <v>148521</v>
      </c>
      <c r="C87" s="45">
        <v>7.5</v>
      </c>
      <c r="D87" s="45">
        <v>12.9</v>
      </c>
      <c r="E87" s="45">
        <v>15.2</v>
      </c>
      <c r="F87" s="45">
        <v>22.9</v>
      </c>
      <c r="G87" s="45">
        <v>41.4</v>
      </c>
    </row>
    <row r="88" spans="1:7" s="39" customFormat="1" ht="12">
      <c r="A88" s="51" t="s">
        <v>651</v>
      </c>
      <c r="B88" s="44">
        <v>417678</v>
      </c>
      <c r="C88" s="45">
        <v>21.5</v>
      </c>
      <c r="D88" s="45">
        <v>22.5</v>
      </c>
      <c r="E88" s="45">
        <v>23.4</v>
      </c>
      <c r="F88" s="45">
        <v>18.7</v>
      </c>
      <c r="G88" s="45">
        <v>13.8</v>
      </c>
    </row>
    <row r="89" spans="1:7" s="39" customFormat="1" ht="12">
      <c r="A89" s="51" t="s">
        <v>652</v>
      </c>
      <c r="B89" s="44">
        <v>81516</v>
      </c>
      <c r="C89" s="45">
        <v>4.3</v>
      </c>
      <c r="D89" s="45">
        <v>7.7</v>
      </c>
      <c r="E89" s="45">
        <v>10.199999999999999</v>
      </c>
      <c r="F89" s="45">
        <v>20</v>
      </c>
      <c r="G89" s="45">
        <v>57.8</v>
      </c>
    </row>
    <row r="90" spans="1:7" s="39" customFormat="1" ht="12">
      <c r="A90" s="49" t="s">
        <v>653</v>
      </c>
      <c r="B90" s="44">
        <v>469641</v>
      </c>
      <c r="C90" s="45">
        <v>11.7</v>
      </c>
      <c r="D90" s="45">
        <v>16.2</v>
      </c>
      <c r="E90" s="45">
        <v>19.399999999999999</v>
      </c>
      <c r="F90" s="45">
        <v>23.2</v>
      </c>
      <c r="G90" s="45">
        <v>29.5</v>
      </c>
    </row>
    <row r="91" spans="1:7" s="39" customFormat="1" ht="12">
      <c r="A91" s="51" t="s">
        <v>654</v>
      </c>
      <c r="B91" s="44">
        <v>49331</v>
      </c>
      <c r="C91" s="45">
        <v>11</v>
      </c>
      <c r="D91" s="45">
        <v>15.7</v>
      </c>
      <c r="E91" s="45">
        <v>18.3</v>
      </c>
      <c r="F91" s="45">
        <v>23.1</v>
      </c>
      <c r="G91" s="45">
        <v>31.9</v>
      </c>
    </row>
    <row r="92" spans="1:7" s="39" customFormat="1" ht="12">
      <c r="A92" s="51" t="s">
        <v>655</v>
      </c>
      <c r="B92" s="44">
        <v>178655</v>
      </c>
      <c r="C92" s="45">
        <v>13.6</v>
      </c>
      <c r="D92" s="45">
        <v>17.8</v>
      </c>
      <c r="E92" s="45">
        <v>19.899999999999999</v>
      </c>
      <c r="F92" s="45">
        <v>22.1</v>
      </c>
      <c r="G92" s="45">
        <v>26.5</v>
      </c>
    </row>
    <row r="93" spans="1:7" s="39" customFormat="1" ht="12">
      <c r="A93" s="51" t="s">
        <v>656</v>
      </c>
      <c r="B93" s="44">
        <v>17893</v>
      </c>
      <c r="C93" s="45">
        <v>9.6999999999999993</v>
      </c>
      <c r="D93" s="45">
        <v>15.4</v>
      </c>
      <c r="E93" s="45">
        <v>17.100000000000001</v>
      </c>
      <c r="F93" s="45">
        <v>23.3</v>
      </c>
      <c r="G93" s="45">
        <v>34.4</v>
      </c>
    </row>
    <row r="94" spans="1:7" s="39" customFormat="1" ht="12">
      <c r="A94" s="51" t="s">
        <v>657</v>
      </c>
      <c r="B94" s="44">
        <v>159750</v>
      </c>
      <c r="C94" s="45">
        <v>10.3</v>
      </c>
      <c r="D94" s="45">
        <v>14.8</v>
      </c>
      <c r="E94" s="45">
        <v>19.8</v>
      </c>
      <c r="F94" s="45">
        <v>24.5</v>
      </c>
      <c r="G94" s="45">
        <v>30.5</v>
      </c>
    </row>
    <row r="95" spans="1:7" s="39" customFormat="1" ht="12">
      <c r="A95" s="53" t="s">
        <v>737</v>
      </c>
      <c r="B95" s="44">
        <v>44991</v>
      </c>
      <c r="C95" s="45">
        <v>13.8</v>
      </c>
      <c r="D95" s="45">
        <v>17.399999999999999</v>
      </c>
      <c r="E95" s="45">
        <v>18.8</v>
      </c>
      <c r="F95" s="45">
        <v>21.8</v>
      </c>
      <c r="G95" s="45">
        <v>28.2</v>
      </c>
    </row>
    <row r="96" spans="1:7" s="39" customFormat="1" ht="12">
      <c r="A96" s="53" t="s">
        <v>738</v>
      </c>
      <c r="B96" s="44">
        <v>114759</v>
      </c>
      <c r="C96" s="45">
        <v>8.9</v>
      </c>
      <c r="D96" s="45">
        <v>13.8</v>
      </c>
      <c r="E96" s="45">
        <v>20.2</v>
      </c>
      <c r="F96" s="45">
        <v>25.6</v>
      </c>
      <c r="G96" s="45">
        <v>31.4</v>
      </c>
    </row>
    <row r="97" spans="1:7" s="39" customFormat="1" ht="12">
      <c r="A97" s="51" t="s">
        <v>658</v>
      </c>
      <c r="B97" s="44">
        <v>64013</v>
      </c>
      <c r="C97" s="45">
        <v>11.3</v>
      </c>
      <c r="D97" s="45">
        <v>15.5</v>
      </c>
      <c r="E97" s="45">
        <v>18.600000000000001</v>
      </c>
      <c r="F97" s="45">
        <v>22.9</v>
      </c>
      <c r="G97" s="45">
        <v>31.8</v>
      </c>
    </row>
    <row r="98" spans="1:7" s="39" customFormat="1" ht="12">
      <c r="A98" s="49" t="s">
        <v>659</v>
      </c>
      <c r="B98" s="44">
        <v>143783</v>
      </c>
      <c r="C98" s="45">
        <v>7</v>
      </c>
      <c r="D98" s="45">
        <v>11.8</v>
      </c>
      <c r="E98" s="45">
        <v>14</v>
      </c>
      <c r="F98" s="45">
        <v>20.5</v>
      </c>
      <c r="G98" s="45">
        <v>46.6</v>
      </c>
    </row>
    <row r="99" spans="1:7" s="39" customFormat="1" ht="12">
      <c r="A99" s="51" t="s">
        <v>660</v>
      </c>
      <c r="B99" s="44">
        <v>46265</v>
      </c>
      <c r="C99" s="45">
        <v>4.8</v>
      </c>
      <c r="D99" s="45">
        <v>8.9</v>
      </c>
      <c r="E99" s="45">
        <v>9.6999999999999993</v>
      </c>
      <c r="F99" s="45">
        <v>19.2</v>
      </c>
      <c r="G99" s="45">
        <v>57.4</v>
      </c>
    </row>
    <row r="100" spans="1:7" s="39" customFormat="1" ht="12">
      <c r="A100" s="51" t="s">
        <v>661</v>
      </c>
      <c r="B100" s="44">
        <v>97517</v>
      </c>
      <c r="C100" s="45">
        <v>8</v>
      </c>
      <c r="D100" s="45">
        <v>13.2</v>
      </c>
      <c r="E100" s="45">
        <v>16.100000000000001</v>
      </c>
      <c r="F100" s="45">
        <v>21.1</v>
      </c>
      <c r="G100" s="45">
        <v>41.6</v>
      </c>
    </row>
    <row r="101" spans="1:7" s="39" customFormat="1" ht="12">
      <c r="A101" s="49" t="s">
        <v>662</v>
      </c>
      <c r="B101" s="44">
        <v>80958</v>
      </c>
      <c r="C101" s="45">
        <v>10.1</v>
      </c>
      <c r="D101" s="45">
        <v>14.3</v>
      </c>
      <c r="E101" s="45">
        <v>17.2</v>
      </c>
      <c r="F101" s="45">
        <v>23.6</v>
      </c>
      <c r="G101" s="45">
        <v>34.799999999999997</v>
      </c>
    </row>
    <row r="102" spans="1:7" s="39" customFormat="1" ht="12">
      <c r="A102" s="51" t="s">
        <v>663</v>
      </c>
      <c r="B102" s="44">
        <v>19330</v>
      </c>
      <c r="C102" s="45">
        <v>12.4</v>
      </c>
      <c r="D102" s="45">
        <v>17.3</v>
      </c>
      <c r="E102" s="45">
        <v>19.2</v>
      </c>
      <c r="F102" s="45">
        <v>22.3</v>
      </c>
      <c r="G102" s="45">
        <v>28.9</v>
      </c>
    </row>
    <row r="103" spans="1:7" s="39" customFormat="1" ht="12">
      <c r="A103" s="51" t="s">
        <v>664</v>
      </c>
      <c r="B103" s="44">
        <v>43997</v>
      </c>
      <c r="C103" s="45">
        <v>8.8000000000000007</v>
      </c>
      <c r="D103" s="45">
        <v>13.2</v>
      </c>
      <c r="E103" s="45">
        <v>17</v>
      </c>
      <c r="F103" s="45">
        <v>24.5</v>
      </c>
      <c r="G103" s="45">
        <v>36.4</v>
      </c>
    </row>
    <row r="104" spans="1:7" s="39" customFormat="1" ht="12">
      <c r="A104" s="51" t="s">
        <v>665</v>
      </c>
      <c r="B104" s="44">
        <v>17631</v>
      </c>
      <c r="C104" s="45">
        <v>10.7</v>
      </c>
      <c r="D104" s="45">
        <v>13.6</v>
      </c>
      <c r="E104" s="45">
        <v>15.7</v>
      </c>
      <c r="F104" s="45">
        <v>22.6</v>
      </c>
      <c r="G104" s="45">
        <v>37.4</v>
      </c>
    </row>
    <row r="105" spans="1:7" s="39" customFormat="1" ht="12">
      <c r="A105" s="49" t="s">
        <v>666</v>
      </c>
      <c r="B105" s="44">
        <v>193695</v>
      </c>
      <c r="C105" s="45">
        <v>7.6</v>
      </c>
      <c r="D105" s="45">
        <v>11</v>
      </c>
      <c r="E105" s="45">
        <v>15.6</v>
      </c>
      <c r="F105" s="45">
        <v>23.9</v>
      </c>
      <c r="G105" s="45">
        <v>41.9</v>
      </c>
    </row>
    <row r="106" spans="1:7" s="39" customFormat="1" ht="12">
      <c r="A106" s="51" t="s">
        <v>667</v>
      </c>
      <c r="B106" s="44">
        <v>12238</v>
      </c>
      <c r="C106" s="45">
        <v>11.4</v>
      </c>
      <c r="D106" s="45">
        <v>15</v>
      </c>
      <c r="E106" s="45">
        <v>14.8</v>
      </c>
      <c r="F106" s="45">
        <v>23.2</v>
      </c>
      <c r="G106" s="45">
        <v>35.5</v>
      </c>
    </row>
    <row r="107" spans="1:7" s="39" customFormat="1" ht="12">
      <c r="A107" s="51" t="s">
        <v>668</v>
      </c>
      <c r="B107" s="44">
        <v>48061</v>
      </c>
      <c r="C107" s="45">
        <v>6.5</v>
      </c>
      <c r="D107" s="45">
        <v>10.8</v>
      </c>
      <c r="E107" s="45">
        <v>15.1</v>
      </c>
      <c r="F107" s="45">
        <v>22.1</v>
      </c>
      <c r="G107" s="45">
        <v>45.6</v>
      </c>
    </row>
    <row r="108" spans="1:7" s="39" customFormat="1" ht="12">
      <c r="A108" s="51" t="s">
        <v>669</v>
      </c>
      <c r="B108" s="44">
        <v>2523</v>
      </c>
      <c r="C108" s="45">
        <v>6</v>
      </c>
      <c r="D108" s="45">
        <v>8.5</v>
      </c>
      <c r="E108" s="45">
        <v>18.7</v>
      </c>
      <c r="F108" s="45">
        <v>11</v>
      </c>
      <c r="G108" s="45">
        <v>55.8</v>
      </c>
    </row>
    <row r="109" spans="1:7" s="39" customFormat="1" ht="12">
      <c r="A109" s="51" t="s">
        <v>670</v>
      </c>
      <c r="B109" s="44">
        <v>26906</v>
      </c>
      <c r="C109" s="45">
        <v>6.9</v>
      </c>
      <c r="D109" s="45">
        <v>9.1999999999999993</v>
      </c>
      <c r="E109" s="45">
        <v>15.5</v>
      </c>
      <c r="F109" s="45">
        <v>24.6</v>
      </c>
      <c r="G109" s="45">
        <v>43.7</v>
      </c>
    </row>
    <row r="110" spans="1:7" s="39" customFormat="1" ht="12">
      <c r="A110" s="51" t="s">
        <v>671</v>
      </c>
      <c r="B110" s="44">
        <v>12618</v>
      </c>
      <c r="C110" s="45">
        <v>10</v>
      </c>
      <c r="D110" s="45">
        <v>12.7</v>
      </c>
      <c r="E110" s="45">
        <v>16</v>
      </c>
      <c r="F110" s="45">
        <v>25.2</v>
      </c>
      <c r="G110" s="45">
        <v>36.1</v>
      </c>
    </row>
    <row r="111" spans="1:7" s="39" customFormat="1" ht="12">
      <c r="A111" s="51" t="s">
        <v>672</v>
      </c>
      <c r="B111" s="44">
        <v>91348</v>
      </c>
      <c r="C111" s="45">
        <v>7.6</v>
      </c>
      <c r="D111" s="45">
        <v>11</v>
      </c>
      <c r="E111" s="45">
        <v>15.9</v>
      </c>
      <c r="F111" s="45">
        <v>24.8</v>
      </c>
      <c r="G111" s="45">
        <v>40.700000000000003</v>
      </c>
    </row>
    <row r="112" spans="1:7" s="39" customFormat="1" ht="12">
      <c r="A112" s="46" t="s">
        <v>593</v>
      </c>
    </row>
    <row r="113" spans="1:7" s="39" customFormat="1" ht="12">
      <c r="A113" s="47" t="s">
        <v>673</v>
      </c>
      <c r="B113" s="44">
        <v>201485</v>
      </c>
      <c r="C113" s="45">
        <v>9</v>
      </c>
      <c r="D113" s="45">
        <v>13</v>
      </c>
      <c r="E113" s="45">
        <v>16.600000000000001</v>
      </c>
      <c r="F113" s="45">
        <v>23.3</v>
      </c>
      <c r="G113" s="45">
        <v>38.1</v>
      </c>
    </row>
    <row r="114" spans="1:7" s="39" customFormat="1" ht="12">
      <c r="A114" s="49" t="s">
        <v>674</v>
      </c>
      <c r="B114" s="44">
        <v>47037</v>
      </c>
      <c r="C114" s="45">
        <v>7.7</v>
      </c>
      <c r="D114" s="45">
        <v>12.8</v>
      </c>
      <c r="E114" s="45">
        <v>16.2</v>
      </c>
      <c r="F114" s="45">
        <v>25</v>
      </c>
      <c r="G114" s="45">
        <v>38.200000000000003</v>
      </c>
    </row>
    <row r="115" spans="1:7" s="39" customFormat="1" ht="12">
      <c r="A115" s="51" t="s">
        <v>675</v>
      </c>
      <c r="B115" s="44">
        <v>38230</v>
      </c>
      <c r="C115" s="45">
        <v>7.2</v>
      </c>
      <c r="D115" s="45">
        <v>12.4</v>
      </c>
      <c r="E115" s="45">
        <v>15.9</v>
      </c>
      <c r="F115" s="45">
        <v>25.6</v>
      </c>
      <c r="G115" s="45">
        <v>38.9</v>
      </c>
    </row>
    <row r="116" spans="1:7" s="39" customFormat="1" ht="12">
      <c r="A116" s="51" t="s">
        <v>676</v>
      </c>
      <c r="B116" s="44">
        <v>8807</v>
      </c>
      <c r="C116" s="45">
        <v>9.9</v>
      </c>
      <c r="D116" s="45">
        <v>14.5</v>
      </c>
      <c r="E116" s="45">
        <v>17.8</v>
      </c>
      <c r="F116" s="45">
        <v>22.4</v>
      </c>
      <c r="G116" s="45">
        <v>35.5</v>
      </c>
    </row>
    <row r="117" spans="1:7" s="39" customFormat="1" ht="12">
      <c r="A117" s="49" t="s">
        <v>677</v>
      </c>
      <c r="B117" s="44">
        <v>79946</v>
      </c>
      <c r="C117" s="45">
        <v>9.5</v>
      </c>
      <c r="D117" s="45">
        <v>11.8</v>
      </c>
      <c r="E117" s="45">
        <v>16.899999999999999</v>
      </c>
      <c r="F117" s="45">
        <v>23.1</v>
      </c>
      <c r="G117" s="45">
        <v>38.6</v>
      </c>
    </row>
    <row r="118" spans="1:7" s="39" customFormat="1" ht="12">
      <c r="A118" s="51" t="s">
        <v>678</v>
      </c>
      <c r="B118" s="44">
        <v>66193</v>
      </c>
      <c r="C118" s="45">
        <v>9.9</v>
      </c>
      <c r="D118" s="45">
        <v>11.1</v>
      </c>
      <c r="E118" s="45">
        <v>16.8</v>
      </c>
      <c r="F118" s="45">
        <v>22.9</v>
      </c>
      <c r="G118" s="45">
        <v>39.299999999999997</v>
      </c>
    </row>
    <row r="119" spans="1:7" s="39" customFormat="1" ht="12">
      <c r="A119" s="51" t="s">
        <v>679</v>
      </c>
      <c r="B119" s="44">
        <v>13752</v>
      </c>
      <c r="C119" s="45">
        <v>7.6</v>
      </c>
      <c r="D119" s="45">
        <v>15.2</v>
      </c>
      <c r="E119" s="45">
        <v>17.399999999999999</v>
      </c>
      <c r="F119" s="45">
        <v>24.5</v>
      </c>
      <c r="G119" s="45">
        <v>35.200000000000003</v>
      </c>
    </row>
    <row r="120" spans="1:7" s="39" customFormat="1" ht="12">
      <c r="A120" s="49" t="s">
        <v>680</v>
      </c>
      <c r="B120" s="44">
        <v>9360</v>
      </c>
      <c r="C120" s="45">
        <v>8.5</v>
      </c>
      <c r="D120" s="45">
        <v>20.5</v>
      </c>
      <c r="E120" s="45">
        <v>20.2</v>
      </c>
      <c r="F120" s="45">
        <v>24</v>
      </c>
      <c r="G120" s="45">
        <v>26.8</v>
      </c>
    </row>
    <row r="121" spans="1:7" s="39" customFormat="1" ht="12">
      <c r="A121" s="49" t="s">
        <v>681</v>
      </c>
      <c r="B121" s="44">
        <v>38605</v>
      </c>
      <c r="C121" s="45">
        <v>9.1</v>
      </c>
      <c r="D121" s="45">
        <v>14.3</v>
      </c>
      <c r="E121" s="45">
        <v>15.8</v>
      </c>
      <c r="F121" s="45">
        <v>23.3</v>
      </c>
      <c r="G121" s="45">
        <v>37.4</v>
      </c>
    </row>
    <row r="122" spans="1:7" s="39" customFormat="1" ht="12">
      <c r="A122" s="49" t="s">
        <v>682</v>
      </c>
      <c r="B122" s="44">
        <v>26537</v>
      </c>
      <c r="C122" s="45">
        <v>10.1</v>
      </c>
      <c r="D122" s="45">
        <v>11.9</v>
      </c>
      <c r="E122" s="45">
        <v>16.2</v>
      </c>
      <c r="F122" s="45">
        <v>20.399999999999999</v>
      </c>
      <c r="G122" s="45">
        <v>41.4</v>
      </c>
    </row>
    <row r="123" spans="1:7" s="39" customFormat="1" ht="12">
      <c r="A123" s="46" t="s">
        <v>593</v>
      </c>
    </row>
    <row r="124" spans="1:7" s="39" customFormat="1" ht="12">
      <c r="A124" s="47" t="s">
        <v>683</v>
      </c>
      <c r="B124" s="44">
        <v>1131403</v>
      </c>
      <c r="C124" s="45">
        <v>7.4</v>
      </c>
      <c r="D124" s="45">
        <v>13</v>
      </c>
      <c r="E124" s="45">
        <v>17.899999999999999</v>
      </c>
      <c r="F124" s="45">
        <v>24.3</v>
      </c>
      <c r="G124" s="45">
        <v>37.4</v>
      </c>
    </row>
    <row r="125" spans="1:7" s="39" customFormat="1" ht="12">
      <c r="A125" s="49" t="s">
        <v>684</v>
      </c>
      <c r="B125" s="44">
        <v>411079</v>
      </c>
      <c r="C125" s="45">
        <v>5.2</v>
      </c>
      <c r="D125" s="45">
        <v>12.1</v>
      </c>
      <c r="E125" s="45">
        <v>17.100000000000001</v>
      </c>
      <c r="F125" s="45">
        <v>23.8</v>
      </c>
      <c r="G125" s="45">
        <v>41.7</v>
      </c>
    </row>
    <row r="126" spans="1:7" s="39" customFormat="1" ht="12">
      <c r="A126" s="51" t="s">
        <v>685</v>
      </c>
      <c r="B126" s="44">
        <v>196465</v>
      </c>
      <c r="C126" s="45">
        <v>3.3</v>
      </c>
      <c r="D126" s="45">
        <v>7.9</v>
      </c>
      <c r="E126" s="45">
        <v>15.2</v>
      </c>
      <c r="F126" s="45">
        <v>21.6</v>
      </c>
      <c r="G126" s="45">
        <v>51.9</v>
      </c>
    </row>
    <row r="127" spans="1:7" s="39" customFormat="1" ht="12">
      <c r="A127" s="51" t="s">
        <v>686</v>
      </c>
      <c r="B127" s="44">
        <v>209764</v>
      </c>
      <c r="C127" s="45">
        <v>7.1</v>
      </c>
      <c r="D127" s="45">
        <v>16.100000000000001</v>
      </c>
      <c r="E127" s="45">
        <v>18.899999999999999</v>
      </c>
      <c r="F127" s="45">
        <v>25.5</v>
      </c>
      <c r="G127" s="45">
        <v>32.4</v>
      </c>
    </row>
    <row r="128" spans="1:7" s="39" customFormat="1" ht="12">
      <c r="A128" s="51" t="s">
        <v>687</v>
      </c>
      <c r="B128" s="44">
        <v>4849</v>
      </c>
      <c r="C128" s="54">
        <v>2.5</v>
      </c>
      <c r="D128" s="54">
        <v>9.6999999999999993</v>
      </c>
      <c r="E128" s="45">
        <v>16.100000000000001</v>
      </c>
      <c r="F128" s="45">
        <v>41.5</v>
      </c>
      <c r="G128" s="45">
        <v>30.2</v>
      </c>
    </row>
    <row r="129" spans="1:7" s="39" customFormat="1" ht="12">
      <c r="A129" s="49" t="s">
        <v>688</v>
      </c>
      <c r="B129" s="44">
        <v>328170</v>
      </c>
      <c r="C129" s="45">
        <v>9.4</v>
      </c>
      <c r="D129" s="45">
        <v>14.2</v>
      </c>
      <c r="E129" s="45">
        <v>20</v>
      </c>
      <c r="F129" s="45">
        <v>25.2</v>
      </c>
      <c r="G129" s="45">
        <v>31.1</v>
      </c>
    </row>
    <row r="130" spans="1:7" s="39" customFormat="1" ht="12">
      <c r="A130" s="49" t="s">
        <v>689</v>
      </c>
      <c r="B130" s="44">
        <v>324668</v>
      </c>
      <c r="C130" s="45">
        <v>8.3000000000000007</v>
      </c>
      <c r="D130" s="45">
        <v>13.8</v>
      </c>
      <c r="E130" s="45">
        <v>17.600000000000001</v>
      </c>
      <c r="F130" s="45">
        <v>25.1</v>
      </c>
      <c r="G130" s="45">
        <v>35.200000000000003</v>
      </c>
    </row>
    <row r="131" spans="1:7" s="39" customFormat="1" ht="12">
      <c r="A131" s="51" t="s">
        <v>690</v>
      </c>
      <c r="B131" s="44">
        <v>25577</v>
      </c>
      <c r="C131" s="45">
        <v>5.0999999999999996</v>
      </c>
      <c r="D131" s="45">
        <v>10.199999999999999</v>
      </c>
      <c r="E131" s="45">
        <v>19.3</v>
      </c>
      <c r="F131" s="45">
        <v>28.1</v>
      </c>
      <c r="G131" s="45">
        <v>37.4</v>
      </c>
    </row>
    <row r="132" spans="1:7" s="39" customFormat="1" ht="12">
      <c r="A132" s="51" t="s">
        <v>691</v>
      </c>
      <c r="B132" s="44">
        <v>104941</v>
      </c>
      <c r="C132" s="45">
        <v>7.8</v>
      </c>
      <c r="D132" s="45">
        <v>14.6</v>
      </c>
      <c r="E132" s="45">
        <v>16.8</v>
      </c>
      <c r="F132" s="45">
        <v>24.7</v>
      </c>
      <c r="G132" s="45">
        <v>36</v>
      </c>
    </row>
    <row r="133" spans="1:7" s="39" customFormat="1" ht="12">
      <c r="A133" s="51" t="s">
        <v>692</v>
      </c>
      <c r="B133" s="44">
        <v>127215</v>
      </c>
      <c r="C133" s="45">
        <v>10.8</v>
      </c>
      <c r="D133" s="45">
        <v>15.5</v>
      </c>
      <c r="E133" s="45">
        <v>18.600000000000001</v>
      </c>
      <c r="F133" s="45">
        <v>25.7</v>
      </c>
      <c r="G133" s="45">
        <v>29.4</v>
      </c>
    </row>
    <row r="134" spans="1:7" s="39" customFormat="1" ht="12">
      <c r="A134" s="51" t="s">
        <v>693</v>
      </c>
      <c r="B134" s="44">
        <v>66935</v>
      </c>
      <c r="C134" s="45">
        <v>5.6</v>
      </c>
      <c r="D134" s="45">
        <v>10.7</v>
      </c>
      <c r="E134" s="45">
        <v>16.100000000000001</v>
      </c>
      <c r="F134" s="45">
        <v>23.6</v>
      </c>
      <c r="G134" s="45">
        <v>44</v>
      </c>
    </row>
    <row r="135" spans="1:7" s="39" customFormat="1" ht="12">
      <c r="A135" s="49" t="s">
        <v>694</v>
      </c>
      <c r="B135" s="44">
        <v>67486</v>
      </c>
      <c r="C135" s="45">
        <v>6</v>
      </c>
      <c r="D135" s="45">
        <v>9.3000000000000007</v>
      </c>
      <c r="E135" s="45">
        <v>13.9</v>
      </c>
      <c r="F135" s="45">
        <v>18.3</v>
      </c>
      <c r="G135" s="45">
        <v>52.4</v>
      </c>
    </row>
    <row r="136" spans="1:7" s="39" customFormat="1" ht="12">
      <c r="A136" s="46" t="s">
        <v>593</v>
      </c>
    </row>
    <row r="137" spans="1:7" s="39" customFormat="1" ht="12">
      <c r="A137" s="47" t="s">
        <v>739</v>
      </c>
      <c r="B137" s="44">
        <v>456305</v>
      </c>
      <c r="C137" s="45">
        <v>9.8000000000000007</v>
      </c>
      <c r="D137" s="45">
        <v>15.8</v>
      </c>
      <c r="E137" s="45">
        <v>18.600000000000001</v>
      </c>
      <c r="F137" s="45">
        <v>24.2</v>
      </c>
      <c r="G137" s="45">
        <v>31.7</v>
      </c>
    </row>
    <row r="138" spans="1:7" s="39" customFormat="1" ht="12">
      <c r="A138" s="49" t="s">
        <v>696</v>
      </c>
      <c r="B138" s="44">
        <v>280178</v>
      </c>
      <c r="C138" s="45">
        <v>9.8000000000000007</v>
      </c>
      <c r="D138" s="45">
        <v>16.5</v>
      </c>
      <c r="E138" s="45">
        <v>19.3</v>
      </c>
      <c r="F138" s="45">
        <v>24.3</v>
      </c>
      <c r="G138" s="45">
        <v>30.2</v>
      </c>
    </row>
    <row r="139" spans="1:7" s="39" customFormat="1" ht="12">
      <c r="A139" s="49" t="s">
        <v>697</v>
      </c>
      <c r="B139" s="44">
        <v>100095</v>
      </c>
      <c r="C139" s="45">
        <v>8.8000000000000007</v>
      </c>
      <c r="D139" s="45">
        <v>12.6</v>
      </c>
      <c r="E139" s="45">
        <v>16.399999999999999</v>
      </c>
      <c r="F139" s="45">
        <v>25.4</v>
      </c>
      <c r="G139" s="45">
        <v>36.700000000000003</v>
      </c>
    </row>
    <row r="140" spans="1:7" s="39" customFormat="1" ht="12">
      <c r="A140" s="49" t="s">
        <v>698</v>
      </c>
      <c r="B140" s="44">
        <v>59023</v>
      </c>
      <c r="C140" s="45">
        <v>11.9</v>
      </c>
      <c r="D140" s="45">
        <v>18.399999999999999</v>
      </c>
      <c r="E140" s="45">
        <v>19.5</v>
      </c>
      <c r="F140" s="45">
        <v>21.6</v>
      </c>
      <c r="G140" s="45">
        <v>28.6</v>
      </c>
    </row>
    <row r="141" spans="1:7" s="39" customFormat="1" ht="12">
      <c r="A141" s="49" t="s">
        <v>699</v>
      </c>
      <c r="B141" s="44">
        <v>17009</v>
      </c>
      <c r="C141" s="45">
        <v>9.3000000000000007</v>
      </c>
      <c r="D141" s="45">
        <v>12.9</v>
      </c>
      <c r="E141" s="45">
        <v>15.9</v>
      </c>
      <c r="F141" s="45">
        <v>24.9</v>
      </c>
      <c r="G141" s="45">
        <v>37</v>
      </c>
    </row>
    <row r="142" spans="1:7" s="39" customFormat="1" ht="12">
      <c r="A142" s="46" t="s">
        <v>593</v>
      </c>
    </row>
    <row r="143" spans="1:7" s="39" customFormat="1" ht="12">
      <c r="A143" s="47" t="s">
        <v>700</v>
      </c>
      <c r="B143" s="44">
        <v>311898</v>
      </c>
      <c r="C143" s="45">
        <v>8.1</v>
      </c>
      <c r="D143" s="45">
        <v>11.4</v>
      </c>
      <c r="E143" s="45">
        <v>16.100000000000001</v>
      </c>
      <c r="F143" s="45">
        <v>23.1</v>
      </c>
      <c r="G143" s="45">
        <v>41.3</v>
      </c>
    </row>
    <row r="144" spans="1:7" s="39" customFormat="1" ht="12">
      <c r="A144" s="49" t="s">
        <v>701</v>
      </c>
      <c r="B144" s="44">
        <v>71520</v>
      </c>
      <c r="C144" s="45">
        <v>3.9</v>
      </c>
      <c r="D144" s="45">
        <v>7</v>
      </c>
      <c r="E144" s="45">
        <v>12.2</v>
      </c>
      <c r="F144" s="45">
        <v>19.8</v>
      </c>
      <c r="G144" s="45">
        <v>57</v>
      </c>
    </row>
    <row r="145" spans="1:7" s="39" customFormat="1" ht="12">
      <c r="A145" s="49" t="s">
        <v>702</v>
      </c>
      <c r="B145" s="44">
        <v>121164</v>
      </c>
      <c r="C145" s="45">
        <v>11.3</v>
      </c>
      <c r="D145" s="45">
        <v>15.6</v>
      </c>
      <c r="E145" s="45">
        <v>18.3</v>
      </c>
      <c r="F145" s="45">
        <v>23.9</v>
      </c>
      <c r="G145" s="45">
        <v>30.9</v>
      </c>
    </row>
    <row r="146" spans="1:7" s="39" customFormat="1" ht="12">
      <c r="A146" s="49" t="s">
        <v>703</v>
      </c>
      <c r="B146" s="44">
        <v>74869</v>
      </c>
      <c r="C146" s="45">
        <v>9.6</v>
      </c>
      <c r="D146" s="45">
        <v>12.3</v>
      </c>
      <c r="E146" s="45">
        <v>17.7</v>
      </c>
      <c r="F146" s="45">
        <v>26.1</v>
      </c>
      <c r="G146" s="45">
        <v>34.299999999999997</v>
      </c>
    </row>
    <row r="147" spans="1:7" s="39" customFormat="1" ht="12">
      <c r="A147" s="51" t="s">
        <v>740</v>
      </c>
      <c r="B147" s="44">
        <v>57751</v>
      </c>
      <c r="C147" s="45">
        <v>9.1999999999999993</v>
      </c>
      <c r="D147" s="45">
        <v>12.8</v>
      </c>
      <c r="E147" s="45">
        <v>18</v>
      </c>
      <c r="F147" s="45">
        <v>25.8</v>
      </c>
      <c r="G147" s="45">
        <v>34.1</v>
      </c>
    </row>
    <row r="148" spans="1:7" s="39" customFormat="1" ht="12">
      <c r="A148" s="51" t="s">
        <v>741</v>
      </c>
      <c r="B148" s="44">
        <v>17119</v>
      </c>
      <c r="C148" s="45">
        <v>11</v>
      </c>
      <c r="D148" s="45">
        <v>10.7</v>
      </c>
      <c r="E148" s="45">
        <v>16.600000000000001</v>
      </c>
      <c r="F148" s="45">
        <v>26.8</v>
      </c>
      <c r="G148" s="45">
        <v>34.9</v>
      </c>
    </row>
    <row r="149" spans="1:7" s="39" customFormat="1" ht="12">
      <c r="A149" s="49" t="s">
        <v>704</v>
      </c>
      <c r="B149" s="44">
        <v>44345</v>
      </c>
      <c r="C149" s="45">
        <v>3.1</v>
      </c>
      <c r="D149" s="45">
        <v>5.7</v>
      </c>
      <c r="E149" s="45">
        <v>13.4</v>
      </c>
      <c r="F149" s="45">
        <v>21.4</v>
      </c>
      <c r="G149" s="45">
        <v>56.4</v>
      </c>
    </row>
    <row r="150" spans="1:7" s="39" customFormat="1" ht="12">
      <c r="A150" s="46" t="s">
        <v>593</v>
      </c>
    </row>
    <row r="151" spans="1:7" s="39" customFormat="1" ht="12">
      <c r="A151" s="47" t="s">
        <v>705</v>
      </c>
      <c r="B151" s="44">
        <v>76418</v>
      </c>
      <c r="C151" s="45">
        <v>9</v>
      </c>
      <c r="D151" s="45">
        <v>13.6</v>
      </c>
      <c r="E151" s="45">
        <v>16.5</v>
      </c>
      <c r="F151" s="45">
        <v>23.2</v>
      </c>
      <c r="G151" s="45">
        <v>37.700000000000003</v>
      </c>
    </row>
    <row r="152" spans="1:7" s="39" customFormat="1" ht="12">
      <c r="A152" s="46" t="s">
        <v>593</v>
      </c>
    </row>
    <row r="153" spans="1:7" s="39" customFormat="1" ht="12">
      <c r="A153" s="47" t="s">
        <v>706</v>
      </c>
      <c r="B153" s="44">
        <v>12880</v>
      </c>
      <c r="C153" s="45">
        <v>7.3</v>
      </c>
      <c r="D153" s="45">
        <v>13.3</v>
      </c>
      <c r="E153" s="45">
        <v>16.3</v>
      </c>
      <c r="F153" s="45">
        <v>22.9</v>
      </c>
      <c r="G153" s="45">
        <v>40.299999999999997</v>
      </c>
    </row>
    <row r="154" spans="1:7" s="39" customFormat="1" ht="12">
      <c r="A154" s="46" t="s">
        <v>593</v>
      </c>
    </row>
    <row r="155" spans="1:7" s="39" customFormat="1" ht="12">
      <c r="A155" s="47" t="s">
        <v>707</v>
      </c>
      <c r="B155" s="44">
        <v>142959</v>
      </c>
      <c r="C155" s="45">
        <v>14.6</v>
      </c>
      <c r="D155" s="45">
        <v>8</v>
      </c>
      <c r="E155" s="45">
        <v>9.6999999999999993</v>
      </c>
      <c r="F155" s="45">
        <v>16.3</v>
      </c>
      <c r="G155" s="45">
        <v>51.5</v>
      </c>
    </row>
    <row r="156" spans="1:7" s="39" customFormat="1" ht="12">
      <c r="A156" s="46" t="s">
        <v>593</v>
      </c>
    </row>
    <row r="157" spans="1:7" s="39" customFormat="1" ht="12">
      <c r="A157" s="47" t="s">
        <v>708</v>
      </c>
      <c r="B157" s="44">
        <v>41419</v>
      </c>
      <c r="C157" s="45">
        <v>17.600000000000001</v>
      </c>
      <c r="D157" s="45">
        <v>19.3</v>
      </c>
      <c r="E157" s="45">
        <v>21.9</v>
      </c>
      <c r="F157" s="45">
        <v>24.1</v>
      </c>
      <c r="G157" s="45">
        <v>17.100000000000001</v>
      </c>
    </row>
    <row r="158" spans="1:7" s="39" customFormat="1" ht="12">
      <c r="A158" s="46" t="s">
        <v>593</v>
      </c>
    </row>
    <row r="159" spans="1:7" s="39" customFormat="1" ht="12">
      <c r="A159" s="47" t="s">
        <v>709</v>
      </c>
      <c r="B159" s="44">
        <v>81005</v>
      </c>
      <c r="C159" s="45">
        <v>9</v>
      </c>
      <c r="D159" s="45">
        <v>12.1</v>
      </c>
      <c r="E159" s="45">
        <v>16.3</v>
      </c>
      <c r="F159" s="45">
        <v>22.9</v>
      </c>
      <c r="G159" s="45">
        <v>39.6</v>
      </c>
    </row>
    <row r="160" spans="1:7" s="39" customFormat="1" ht="12">
      <c r="A160" s="46" t="s">
        <v>593</v>
      </c>
    </row>
    <row r="161" spans="1:7" s="39" customFormat="1" ht="12">
      <c r="A161" s="47" t="s">
        <v>710</v>
      </c>
      <c r="B161" s="44">
        <v>230489</v>
      </c>
      <c r="C161" s="45">
        <v>6.3</v>
      </c>
      <c r="D161" s="45">
        <v>11.5</v>
      </c>
      <c r="E161" s="45">
        <v>14.2</v>
      </c>
      <c r="F161" s="45">
        <v>22.9</v>
      </c>
      <c r="G161" s="45">
        <v>45.1</v>
      </c>
    </row>
    <row r="162" spans="1:7" s="39" customFormat="1" ht="12">
      <c r="A162" s="46" t="s">
        <v>593</v>
      </c>
    </row>
    <row r="163" spans="1:7" s="39" customFormat="1" ht="12">
      <c r="A163" s="47" t="s">
        <v>711</v>
      </c>
      <c r="B163" s="44">
        <v>694698</v>
      </c>
      <c r="C163" s="45">
        <v>1.7</v>
      </c>
      <c r="D163" s="45">
        <v>6</v>
      </c>
      <c r="E163" s="45">
        <v>12.6</v>
      </c>
      <c r="F163" s="45">
        <v>23.9</v>
      </c>
      <c r="G163" s="45">
        <v>55.8</v>
      </c>
    </row>
    <row r="164" spans="1:7" s="39" customFormat="1" ht="12">
      <c r="A164" s="49" t="s">
        <v>712</v>
      </c>
      <c r="B164" s="44">
        <v>40049</v>
      </c>
      <c r="C164" s="45">
        <v>6</v>
      </c>
      <c r="D164" s="45">
        <v>12</v>
      </c>
      <c r="E164" s="45">
        <v>14.4</v>
      </c>
      <c r="F164" s="45">
        <v>21.8</v>
      </c>
      <c r="G164" s="45">
        <v>45.8</v>
      </c>
    </row>
    <row r="165" spans="1:7" s="39" customFormat="1" ht="12">
      <c r="A165" s="49" t="s">
        <v>713</v>
      </c>
      <c r="B165" s="44">
        <v>654649</v>
      </c>
      <c r="C165" s="45">
        <v>1.4</v>
      </c>
      <c r="D165" s="45">
        <v>5.6</v>
      </c>
      <c r="E165" s="45">
        <v>12.5</v>
      </c>
      <c r="F165" s="45">
        <v>24</v>
      </c>
      <c r="G165" s="45">
        <v>56.4</v>
      </c>
    </row>
    <row r="166" spans="1:7" s="39" customFormat="1" ht="12">
      <c r="A166" s="46" t="s">
        <v>593</v>
      </c>
    </row>
    <row r="167" spans="1:7" s="39" customFormat="1" ht="12">
      <c r="A167" s="43" t="s">
        <v>714</v>
      </c>
    </row>
    <row r="168" spans="1:7" s="39" customFormat="1" ht="12">
      <c r="A168" s="46" t="s">
        <v>593</v>
      </c>
    </row>
    <row r="169" spans="1:7" s="39" customFormat="1" ht="12">
      <c r="A169" s="47" t="s">
        <v>715</v>
      </c>
      <c r="B169" s="48">
        <v>8015737</v>
      </c>
      <c r="C169" s="45">
        <v>3</v>
      </c>
      <c r="D169" s="45">
        <v>8.3000000000000007</v>
      </c>
      <c r="E169" s="45">
        <v>14.3</v>
      </c>
      <c r="F169" s="45">
        <v>23.4</v>
      </c>
      <c r="G169" s="45">
        <v>51</v>
      </c>
    </row>
    <row r="170" spans="1:7" s="39" customFormat="1" ht="12">
      <c r="A170" s="49" t="s">
        <v>716</v>
      </c>
      <c r="B170" s="44">
        <v>6304653</v>
      </c>
      <c r="C170" s="45">
        <v>1.3</v>
      </c>
      <c r="D170" s="45">
        <v>5.7</v>
      </c>
      <c r="E170" s="45">
        <v>13.5</v>
      </c>
      <c r="F170" s="45">
        <v>24.7</v>
      </c>
      <c r="G170" s="45">
        <v>54.8</v>
      </c>
    </row>
    <row r="171" spans="1:7" s="39" customFormat="1" ht="12">
      <c r="A171" s="49" t="s">
        <v>717</v>
      </c>
      <c r="B171" s="44">
        <v>411346</v>
      </c>
      <c r="C171" s="45">
        <v>-2.8</v>
      </c>
      <c r="D171" s="45">
        <v>3.5</v>
      </c>
      <c r="E171" s="45">
        <v>8.9</v>
      </c>
      <c r="F171" s="45">
        <v>18.399999999999999</v>
      </c>
      <c r="G171" s="45">
        <v>72.099999999999994</v>
      </c>
    </row>
    <row r="172" spans="1:7" s="39" customFormat="1" ht="12">
      <c r="A172" s="49" t="s">
        <v>718</v>
      </c>
      <c r="B172" s="44">
        <v>944320</v>
      </c>
      <c r="C172" s="45">
        <v>12.6</v>
      </c>
      <c r="D172" s="45">
        <v>25</v>
      </c>
      <c r="E172" s="45">
        <v>22.4</v>
      </c>
      <c r="F172" s="45">
        <v>20</v>
      </c>
      <c r="G172" s="45">
        <v>19.899999999999999</v>
      </c>
    </row>
    <row r="173" spans="1:7" s="39" customFormat="1" ht="12">
      <c r="A173" s="49" t="s">
        <v>719</v>
      </c>
      <c r="B173" s="44">
        <v>177270</v>
      </c>
      <c r="C173" s="45">
        <v>1.6</v>
      </c>
      <c r="D173" s="45">
        <v>5.6</v>
      </c>
      <c r="E173" s="45">
        <v>10.8</v>
      </c>
      <c r="F173" s="45">
        <v>16.899999999999999</v>
      </c>
      <c r="G173" s="45">
        <v>65.099999999999994</v>
      </c>
    </row>
    <row r="174" spans="1:7" s="39" customFormat="1" ht="12">
      <c r="A174" s="49" t="s">
        <v>721</v>
      </c>
      <c r="B174" s="44">
        <v>67072</v>
      </c>
      <c r="C174" s="45">
        <v>45.6</v>
      </c>
      <c r="D174" s="45">
        <v>30.9</v>
      </c>
      <c r="E174" s="45">
        <v>11.6</v>
      </c>
      <c r="F174" s="45">
        <v>5.6</v>
      </c>
      <c r="G174" s="45">
        <v>6.3</v>
      </c>
    </row>
    <row r="175" spans="1:7" s="39" customFormat="1" ht="20">
      <c r="A175" s="49" t="s">
        <v>742</v>
      </c>
      <c r="B175" s="44">
        <v>76887</v>
      </c>
      <c r="C175" s="45">
        <v>11.2</v>
      </c>
      <c r="D175" s="45">
        <v>17</v>
      </c>
      <c r="E175" s="45">
        <v>19.3</v>
      </c>
      <c r="F175" s="45">
        <v>25.7</v>
      </c>
      <c r="G175" s="45">
        <v>26.8</v>
      </c>
    </row>
    <row r="176" spans="1:7" s="39" customFormat="1" ht="12">
      <c r="A176" s="49" t="s">
        <v>723</v>
      </c>
      <c r="B176" s="44">
        <v>34190</v>
      </c>
      <c r="C176" s="45">
        <v>33.5</v>
      </c>
      <c r="D176" s="45">
        <v>20.2</v>
      </c>
      <c r="E176" s="45">
        <v>18.8</v>
      </c>
      <c r="F176" s="45">
        <v>12.4</v>
      </c>
      <c r="G176" s="45">
        <v>15.1</v>
      </c>
    </row>
    <row r="177" spans="1:7" s="39" customFormat="1" ht="12">
      <c r="A177" s="46" t="s">
        <v>593</v>
      </c>
    </row>
    <row r="178" spans="1:7" s="39" customFormat="1" ht="12">
      <c r="A178" s="47" t="s">
        <v>743</v>
      </c>
      <c r="B178" s="44">
        <v>933945</v>
      </c>
      <c r="C178" s="45">
        <v>-1.2</v>
      </c>
      <c r="D178" s="45">
        <v>-1.3</v>
      </c>
      <c r="E178" s="45">
        <v>6</v>
      </c>
      <c r="F178" s="45">
        <v>19.399999999999999</v>
      </c>
      <c r="G178" s="45">
        <v>77.099999999999994</v>
      </c>
    </row>
    <row r="179" spans="1:7" s="39" customFormat="1" ht="12">
      <c r="A179" s="49" t="s">
        <v>725</v>
      </c>
      <c r="B179" s="44">
        <v>721736</v>
      </c>
      <c r="C179" s="45">
        <v>-1.4</v>
      </c>
      <c r="D179" s="45">
        <v>-2.2999999999999998</v>
      </c>
      <c r="E179" s="45">
        <v>5</v>
      </c>
      <c r="F179" s="45">
        <v>18.7</v>
      </c>
      <c r="G179" s="45">
        <v>80</v>
      </c>
    </row>
    <row r="180" spans="1:7" s="39" customFormat="1" ht="12">
      <c r="A180" s="49" t="s">
        <v>726</v>
      </c>
      <c r="B180" s="44">
        <v>204680</v>
      </c>
      <c r="C180" s="45">
        <v>-0.6</v>
      </c>
      <c r="D180" s="45">
        <v>1.7</v>
      </c>
      <c r="E180" s="45">
        <v>8.8000000000000007</v>
      </c>
      <c r="F180" s="45">
        <v>22</v>
      </c>
      <c r="G180" s="45">
        <v>68.2</v>
      </c>
    </row>
    <row r="181" spans="1:7" s="39" customFormat="1" ht="12">
      <c r="A181" s="49" t="s">
        <v>727</v>
      </c>
      <c r="B181" s="44">
        <v>7530</v>
      </c>
      <c r="C181" s="45">
        <v>4.9000000000000004</v>
      </c>
      <c r="D181" s="45">
        <v>12.8</v>
      </c>
      <c r="E181" s="45">
        <v>21.9</v>
      </c>
      <c r="F181" s="45">
        <v>18.3</v>
      </c>
      <c r="G181" s="45">
        <v>42.1</v>
      </c>
    </row>
    <row r="182" spans="1:7" s="39" customFormat="1" ht="12">
      <c r="A182" s="46" t="s">
        <v>593</v>
      </c>
    </row>
    <row r="183" spans="1:7" s="39" customFormat="1" ht="12">
      <c r="A183" s="47" t="s">
        <v>596</v>
      </c>
      <c r="B183" s="44">
        <v>7081792</v>
      </c>
      <c r="C183" s="45">
        <v>3.6</v>
      </c>
      <c r="D183" s="45">
        <v>9.5</v>
      </c>
      <c r="E183" s="45">
        <v>15.4</v>
      </c>
      <c r="F183" s="45">
        <v>23.9</v>
      </c>
      <c r="G183" s="45">
        <v>47.5</v>
      </c>
    </row>
    <row r="185" spans="1:7" s="39" customFormat="1" ht="12.75" customHeight="1">
      <c r="A185" s="95" t="s">
        <v>744</v>
      </c>
      <c r="B185" s="90"/>
      <c r="C185" s="90"/>
      <c r="D185" s="90"/>
      <c r="E185" s="90"/>
      <c r="F185" s="90"/>
      <c r="G185" s="90"/>
    </row>
    <row r="186" spans="1:7" s="39" customFormat="1" ht="12.75" customHeight="1">
      <c r="A186" s="95" t="s">
        <v>729</v>
      </c>
      <c r="B186" s="90"/>
      <c r="C186" s="90"/>
      <c r="D186" s="90"/>
      <c r="E186" s="90"/>
      <c r="F186" s="90"/>
      <c r="G186" s="90"/>
    </row>
    <row r="190" spans="1:7" s="39" customFormat="1" ht="12.75" customHeight="1">
      <c r="A190" s="96" t="s">
        <v>745</v>
      </c>
      <c r="B190" s="90"/>
      <c r="C190" s="90"/>
      <c r="D190" s="90"/>
      <c r="E190" s="90"/>
      <c r="F190" s="90"/>
      <c r="G190" s="90"/>
    </row>
  </sheetData>
  <mergeCells count="4">
    <mergeCell ref="A1:G1"/>
    <mergeCell ref="A185:G185"/>
    <mergeCell ref="A186:G186"/>
    <mergeCell ref="A190:G190"/>
  </mergeCells>
  <pageMargins left="0.5" right="0.5" top="0.5" bottom="0.5" header="0.3" footer="0.3"/>
  <pageSetup fitToHeight="32767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90"/>
  <sheetViews>
    <sheetView workbookViewId="0">
      <pane xSplit="1" ySplit="4" topLeftCell="B5" activePane="bottomRight" state="frozen"/>
      <selection pane="topRight"/>
      <selection pane="bottomLeft"/>
      <selection pane="bottomRight" sqref="A1:G1"/>
    </sheetView>
  </sheetViews>
  <sheetFormatPr baseColWidth="10" defaultColWidth="8.83203125" defaultRowHeight="12.75" customHeight="1" x14ac:dyDescent="0"/>
  <cols>
    <col min="1" max="1" width="47.6640625" style="39" customWidth="1"/>
    <col min="2" max="7" width="12" style="39" customWidth="1"/>
    <col min="8" max="16384" width="8.83203125" style="42"/>
  </cols>
  <sheetData>
    <row r="1" spans="1:7" s="39" customFormat="1" ht="25.5" customHeight="1">
      <c r="A1" s="89" t="s">
        <v>746</v>
      </c>
      <c r="B1" s="90"/>
      <c r="C1" s="90"/>
      <c r="D1" s="90"/>
      <c r="E1" s="90"/>
      <c r="F1" s="90"/>
      <c r="G1" s="90"/>
    </row>
    <row r="2" spans="1:7" s="39" customFormat="1" ht="12.75" customHeight="1">
      <c r="A2" s="40" t="s">
        <v>585</v>
      </c>
    </row>
    <row r="4" spans="1:7" ht="38.25" customHeight="1">
      <c r="A4" s="41" t="s">
        <v>586</v>
      </c>
      <c r="B4" s="41" t="s">
        <v>153</v>
      </c>
      <c r="C4" s="41" t="s">
        <v>587</v>
      </c>
      <c r="D4" s="41" t="s">
        <v>588</v>
      </c>
      <c r="E4" s="41" t="s">
        <v>589</v>
      </c>
      <c r="F4" s="41" t="s">
        <v>590</v>
      </c>
      <c r="G4" s="41" t="s">
        <v>591</v>
      </c>
    </row>
    <row r="5" spans="1:7" s="39" customFormat="1" ht="12">
      <c r="A5" s="43" t="s">
        <v>178</v>
      </c>
      <c r="B5" s="44">
        <v>127006</v>
      </c>
      <c r="C5" s="44">
        <v>25364</v>
      </c>
      <c r="D5" s="44">
        <v>25384</v>
      </c>
      <c r="E5" s="44">
        <v>25499</v>
      </c>
      <c r="F5" s="44">
        <v>25349</v>
      </c>
      <c r="G5" s="44">
        <v>25410</v>
      </c>
    </row>
    <row r="6" spans="1:7" s="39" customFormat="1" ht="12">
      <c r="A6" s="43" t="s">
        <v>592</v>
      </c>
      <c r="B6" s="45">
        <v>100</v>
      </c>
      <c r="C6" s="45">
        <v>20</v>
      </c>
      <c r="D6" s="45">
        <v>20</v>
      </c>
      <c r="E6" s="45">
        <v>20.100000000000001</v>
      </c>
      <c r="F6" s="45">
        <v>20</v>
      </c>
      <c r="G6" s="45">
        <v>20</v>
      </c>
    </row>
    <row r="7" spans="1:7" s="39" customFormat="1" ht="12">
      <c r="A7" s="46" t="s">
        <v>593</v>
      </c>
    </row>
    <row r="8" spans="1:7" s="39" customFormat="1" ht="12">
      <c r="A8" s="43" t="s">
        <v>594</v>
      </c>
    </row>
    <row r="9" spans="1:7" s="39" customFormat="1" ht="12">
      <c r="A9" s="46" t="s">
        <v>593</v>
      </c>
    </row>
    <row r="10" spans="1:7" s="39" customFormat="1" ht="12">
      <c r="A10" s="47" t="s">
        <v>595</v>
      </c>
      <c r="B10" s="48">
        <v>66877</v>
      </c>
      <c r="C10" s="48">
        <v>10308</v>
      </c>
      <c r="D10" s="48">
        <v>27028</v>
      </c>
      <c r="E10" s="48">
        <v>47056</v>
      </c>
      <c r="F10" s="48">
        <v>76988</v>
      </c>
      <c r="G10" s="48">
        <v>172952</v>
      </c>
    </row>
    <row r="11" spans="1:7" s="39" customFormat="1" ht="12">
      <c r="A11" s="47" t="s">
        <v>596</v>
      </c>
      <c r="B11" s="44">
        <v>58364</v>
      </c>
      <c r="C11" s="44">
        <v>10750</v>
      </c>
      <c r="D11" s="44">
        <v>27597</v>
      </c>
      <c r="E11" s="44">
        <v>44686</v>
      </c>
      <c r="F11" s="44">
        <v>69084</v>
      </c>
      <c r="G11" s="44">
        <v>139658</v>
      </c>
    </row>
    <row r="12" spans="1:7" s="39" customFormat="1" ht="12">
      <c r="A12" s="46" t="s">
        <v>593</v>
      </c>
    </row>
    <row r="13" spans="1:7" s="39" customFormat="1" ht="12">
      <c r="A13" s="47" t="s">
        <v>187</v>
      </c>
      <c r="B13" s="45">
        <v>50.3</v>
      </c>
      <c r="C13" s="45">
        <v>51.1</v>
      </c>
      <c r="D13" s="45">
        <v>53.6</v>
      </c>
      <c r="E13" s="45">
        <v>49.8</v>
      </c>
      <c r="F13" s="45">
        <v>48.3</v>
      </c>
      <c r="G13" s="45">
        <v>48.5</v>
      </c>
    </row>
    <row r="14" spans="1:7" s="39" customFormat="1" ht="12">
      <c r="A14" s="46" t="s">
        <v>593</v>
      </c>
    </row>
    <row r="15" spans="1:7" s="39" customFormat="1" ht="12">
      <c r="A15" s="47" t="s">
        <v>423</v>
      </c>
    </row>
    <row r="16" spans="1:7" s="39" customFormat="1" ht="12">
      <c r="A16" s="49" t="s">
        <v>732</v>
      </c>
      <c r="B16" s="45">
        <v>2.5</v>
      </c>
      <c r="C16" s="45">
        <v>1.7</v>
      </c>
      <c r="D16" s="45">
        <v>2.2000000000000002</v>
      </c>
      <c r="E16" s="45">
        <v>2.5</v>
      </c>
      <c r="F16" s="45">
        <v>2.8</v>
      </c>
      <c r="G16" s="45">
        <v>3.2</v>
      </c>
    </row>
    <row r="17" spans="1:7" s="39" customFormat="1" ht="12">
      <c r="A17" s="49" t="s">
        <v>190</v>
      </c>
      <c r="B17" s="45">
        <v>0.6</v>
      </c>
      <c r="C17" s="45">
        <v>0.4</v>
      </c>
      <c r="D17" s="45">
        <v>0.5</v>
      </c>
      <c r="E17" s="45">
        <v>0.6</v>
      </c>
      <c r="F17" s="45">
        <v>0.7</v>
      </c>
      <c r="G17" s="45">
        <v>0.8</v>
      </c>
    </row>
    <row r="18" spans="1:7" s="39" customFormat="1" ht="12">
      <c r="A18" s="49" t="s">
        <v>733</v>
      </c>
      <c r="B18" s="45">
        <v>0.4</v>
      </c>
      <c r="C18" s="45">
        <v>0.4</v>
      </c>
      <c r="D18" s="45">
        <v>0.5</v>
      </c>
      <c r="E18" s="45">
        <v>0.4</v>
      </c>
      <c r="F18" s="45">
        <v>0.3</v>
      </c>
      <c r="G18" s="45">
        <v>0.2</v>
      </c>
    </row>
    <row r="19" spans="1:7" s="39" customFormat="1" ht="12">
      <c r="A19" s="49" t="s">
        <v>192</v>
      </c>
      <c r="B19" s="45">
        <v>1.3</v>
      </c>
      <c r="C19" s="45">
        <v>0.5</v>
      </c>
      <c r="D19" s="45">
        <v>0.8</v>
      </c>
      <c r="E19" s="45">
        <v>1.3</v>
      </c>
      <c r="F19" s="45">
        <v>1.7</v>
      </c>
      <c r="G19" s="45">
        <v>2.1</v>
      </c>
    </row>
    <row r="20" spans="1:7" s="39" customFormat="1" ht="12">
      <c r="A20" s="49" t="s">
        <v>193</v>
      </c>
      <c r="B20" s="45">
        <v>1.9</v>
      </c>
      <c r="C20" s="45">
        <v>0.9</v>
      </c>
      <c r="D20" s="45">
        <v>1.4</v>
      </c>
      <c r="E20" s="45">
        <v>1.9</v>
      </c>
      <c r="F20" s="45">
        <v>2.2999999999999998</v>
      </c>
      <c r="G20" s="45">
        <v>2.8</v>
      </c>
    </row>
    <row r="21" spans="1:7" s="39" customFormat="1" ht="12">
      <c r="A21" s="46" t="s">
        <v>593</v>
      </c>
    </row>
    <row r="22" spans="1:7" s="39" customFormat="1" ht="12">
      <c r="A22" s="43" t="s">
        <v>429</v>
      </c>
    </row>
    <row r="23" spans="1:7" s="39" customFormat="1" ht="12">
      <c r="A23" s="46" t="s">
        <v>593</v>
      </c>
    </row>
    <row r="24" spans="1:7" s="39" customFormat="1" ht="12">
      <c r="A24" s="47" t="s">
        <v>734</v>
      </c>
    </row>
    <row r="25" spans="1:7" s="39" customFormat="1" ht="12">
      <c r="A25" s="49" t="s">
        <v>735</v>
      </c>
      <c r="B25" s="50">
        <v>48</v>
      </c>
      <c r="C25" s="50">
        <v>39</v>
      </c>
      <c r="D25" s="50">
        <v>43</v>
      </c>
      <c r="E25" s="50">
        <v>48</v>
      </c>
      <c r="F25" s="50">
        <v>52</v>
      </c>
      <c r="G25" s="50">
        <v>55</v>
      </c>
    </row>
    <row r="26" spans="1:7" s="39" customFormat="1" ht="12">
      <c r="A26" s="49" t="s">
        <v>736</v>
      </c>
      <c r="B26" s="50">
        <v>52</v>
      </c>
      <c r="C26" s="50">
        <v>61</v>
      </c>
      <c r="D26" s="50">
        <v>57</v>
      </c>
      <c r="E26" s="50">
        <v>52</v>
      </c>
      <c r="F26" s="50">
        <v>48</v>
      </c>
      <c r="G26" s="50">
        <v>45</v>
      </c>
    </row>
    <row r="27" spans="1:7" s="39" customFormat="1" ht="12">
      <c r="A27" s="46" t="s">
        <v>593</v>
      </c>
    </row>
    <row r="28" spans="1:7" s="39" customFormat="1" ht="12">
      <c r="A28" s="47" t="s">
        <v>599</v>
      </c>
    </row>
    <row r="29" spans="1:7" s="39" customFormat="1" ht="12">
      <c r="A29" s="49" t="s">
        <v>600</v>
      </c>
      <c r="B29" s="50">
        <v>63</v>
      </c>
      <c r="C29" s="50">
        <v>39</v>
      </c>
      <c r="D29" s="50">
        <v>53</v>
      </c>
      <c r="E29" s="50">
        <v>61</v>
      </c>
      <c r="F29" s="50">
        <v>74</v>
      </c>
      <c r="G29" s="50">
        <v>86</v>
      </c>
    </row>
    <row r="30" spans="1:7" s="39" customFormat="1" ht="12">
      <c r="A30" s="51" t="s">
        <v>601</v>
      </c>
      <c r="B30" s="50">
        <v>37</v>
      </c>
      <c r="C30" s="50">
        <v>13</v>
      </c>
      <c r="D30" s="50">
        <v>20</v>
      </c>
      <c r="E30" s="50">
        <v>33</v>
      </c>
      <c r="F30" s="50">
        <v>51</v>
      </c>
      <c r="G30" s="50">
        <v>66</v>
      </c>
    </row>
    <row r="31" spans="1:7" s="39" customFormat="1" ht="12">
      <c r="A31" s="51" t="s">
        <v>602</v>
      </c>
      <c r="B31" s="50">
        <v>26</v>
      </c>
      <c r="C31" s="50">
        <v>26</v>
      </c>
      <c r="D31" s="50">
        <v>33</v>
      </c>
      <c r="E31" s="50">
        <v>28</v>
      </c>
      <c r="F31" s="50">
        <v>23</v>
      </c>
      <c r="G31" s="50">
        <v>21</v>
      </c>
    </row>
    <row r="32" spans="1:7" s="39" customFormat="1" ht="12">
      <c r="A32" s="49" t="s">
        <v>603</v>
      </c>
      <c r="B32" s="50">
        <v>37</v>
      </c>
      <c r="C32" s="50">
        <v>61</v>
      </c>
      <c r="D32" s="50">
        <v>47</v>
      </c>
      <c r="E32" s="50">
        <v>39</v>
      </c>
      <c r="F32" s="50">
        <v>26</v>
      </c>
      <c r="G32" s="50">
        <v>14</v>
      </c>
    </row>
    <row r="33" spans="1:7" s="39" customFormat="1" ht="12">
      <c r="A33" s="46" t="s">
        <v>593</v>
      </c>
    </row>
    <row r="34" spans="1:7" s="39" customFormat="1" ht="12">
      <c r="A34" s="47" t="s">
        <v>604</v>
      </c>
    </row>
    <row r="35" spans="1:7" s="39" customFormat="1" ht="12">
      <c r="A35" s="49" t="s">
        <v>605</v>
      </c>
      <c r="B35" s="50">
        <v>13</v>
      </c>
      <c r="C35" s="50">
        <v>21</v>
      </c>
      <c r="D35" s="50">
        <v>15</v>
      </c>
      <c r="E35" s="50">
        <v>12</v>
      </c>
      <c r="F35" s="50">
        <v>9</v>
      </c>
      <c r="G35" s="50">
        <v>7</v>
      </c>
    </row>
    <row r="36" spans="1:7" s="39" customFormat="1" ht="12">
      <c r="A36" s="49" t="s">
        <v>606</v>
      </c>
      <c r="B36" s="50">
        <v>87</v>
      </c>
      <c r="C36" s="50">
        <v>79</v>
      </c>
      <c r="D36" s="50">
        <v>85</v>
      </c>
      <c r="E36" s="50">
        <v>88</v>
      </c>
      <c r="F36" s="50">
        <v>91</v>
      </c>
      <c r="G36" s="50">
        <v>93</v>
      </c>
    </row>
    <row r="37" spans="1:7" s="39" customFormat="1" ht="12">
      <c r="A37" s="46" t="s">
        <v>593</v>
      </c>
    </row>
    <row r="38" spans="1:7" s="39" customFormat="1" ht="12">
      <c r="A38" s="47" t="s">
        <v>607</v>
      </c>
    </row>
    <row r="39" spans="1:7" s="39" customFormat="1" ht="12">
      <c r="A39" s="49" t="s">
        <v>608</v>
      </c>
      <c r="B39" s="50">
        <v>13</v>
      </c>
      <c r="C39" s="50">
        <v>13</v>
      </c>
      <c r="D39" s="50">
        <v>16</v>
      </c>
      <c r="E39" s="50">
        <v>15</v>
      </c>
      <c r="F39" s="50">
        <v>12</v>
      </c>
      <c r="G39" s="50">
        <v>7</v>
      </c>
    </row>
    <row r="40" spans="1:7" s="39" customFormat="1" ht="12">
      <c r="A40" s="49" t="s">
        <v>609</v>
      </c>
      <c r="B40" s="50">
        <v>87</v>
      </c>
      <c r="C40" s="50">
        <v>87</v>
      </c>
      <c r="D40" s="50">
        <v>84</v>
      </c>
      <c r="E40" s="50">
        <v>85</v>
      </c>
      <c r="F40" s="50">
        <v>88</v>
      </c>
      <c r="G40" s="50">
        <v>93</v>
      </c>
    </row>
    <row r="41" spans="1:7" s="39" customFormat="1" ht="12">
      <c r="A41" s="46" t="s">
        <v>593</v>
      </c>
    </row>
    <row r="42" spans="1:7" s="39" customFormat="1" ht="12">
      <c r="A42" s="47" t="s">
        <v>610</v>
      </c>
    </row>
    <row r="43" spans="1:7" s="39" customFormat="1" ht="12">
      <c r="A43" s="49" t="s">
        <v>611</v>
      </c>
      <c r="B43" s="50">
        <v>3</v>
      </c>
      <c r="C43" s="50">
        <v>6</v>
      </c>
      <c r="D43" s="50">
        <v>4</v>
      </c>
      <c r="E43" s="50">
        <v>3</v>
      </c>
      <c r="F43" s="50">
        <v>2</v>
      </c>
      <c r="G43" s="50">
        <v>1</v>
      </c>
    </row>
    <row r="44" spans="1:7" s="39" customFormat="1" ht="12">
      <c r="A44" s="49" t="s">
        <v>612</v>
      </c>
      <c r="B44" s="50">
        <v>33</v>
      </c>
      <c r="C44" s="50">
        <v>44</v>
      </c>
      <c r="D44" s="50">
        <v>44</v>
      </c>
      <c r="E44" s="50">
        <v>37</v>
      </c>
      <c r="F44" s="50">
        <v>27</v>
      </c>
      <c r="G44" s="50">
        <v>15</v>
      </c>
    </row>
    <row r="45" spans="1:7" s="39" customFormat="1" ht="12">
      <c r="A45" s="49" t="s">
        <v>613</v>
      </c>
      <c r="B45" s="50">
        <v>63</v>
      </c>
      <c r="C45" s="50">
        <v>50</v>
      </c>
      <c r="D45" s="50">
        <v>51</v>
      </c>
      <c r="E45" s="50">
        <v>60</v>
      </c>
      <c r="F45" s="50">
        <v>71</v>
      </c>
      <c r="G45" s="50">
        <v>84</v>
      </c>
    </row>
    <row r="46" spans="1:7" s="39" customFormat="1" ht="12">
      <c r="A46" s="49" t="s">
        <v>614</v>
      </c>
      <c r="B46" s="52" t="s">
        <v>214</v>
      </c>
      <c r="C46" s="50">
        <v>1</v>
      </c>
      <c r="D46" s="52" t="s">
        <v>214</v>
      </c>
      <c r="E46" s="52" t="s">
        <v>214</v>
      </c>
      <c r="F46" s="52" t="s">
        <v>214</v>
      </c>
      <c r="G46" s="52" t="s">
        <v>214</v>
      </c>
    </row>
    <row r="47" spans="1:7" s="39" customFormat="1" ht="12">
      <c r="A47" s="46" t="s">
        <v>593</v>
      </c>
    </row>
    <row r="48" spans="1:7" s="39" customFormat="1" ht="12">
      <c r="A48" s="47" t="s">
        <v>615</v>
      </c>
      <c r="B48" s="50">
        <v>87</v>
      </c>
      <c r="C48" s="50">
        <v>63</v>
      </c>
      <c r="D48" s="50">
        <v>86</v>
      </c>
      <c r="E48" s="50">
        <v>93</v>
      </c>
      <c r="F48" s="50">
        <v>96</v>
      </c>
      <c r="G48" s="50">
        <v>97</v>
      </c>
    </row>
    <row r="49" spans="1:7" s="39" customFormat="1" ht="12">
      <c r="A49" s="46" t="s">
        <v>593</v>
      </c>
    </row>
    <row r="50" spans="1:7" s="39" customFormat="1" ht="12">
      <c r="A50" s="43" t="s">
        <v>616</v>
      </c>
      <c r="B50" s="48">
        <v>6790803</v>
      </c>
      <c r="C50" s="45">
        <v>8.9</v>
      </c>
      <c r="D50" s="45">
        <v>12.5</v>
      </c>
      <c r="E50" s="45">
        <v>17</v>
      </c>
      <c r="F50" s="45">
        <v>22.6</v>
      </c>
      <c r="G50" s="45">
        <v>39</v>
      </c>
    </row>
    <row r="51" spans="1:7" s="39" customFormat="1" ht="12">
      <c r="A51" s="46" t="s">
        <v>593</v>
      </c>
    </row>
    <row r="52" spans="1:7" s="39" customFormat="1" ht="12">
      <c r="A52" s="47" t="s">
        <v>617</v>
      </c>
      <c r="B52" s="44">
        <v>856684</v>
      </c>
      <c r="C52" s="45">
        <v>10.8</v>
      </c>
      <c r="D52" s="45">
        <v>14.1</v>
      </c>
      <c r="E52" s="45">
        <v>17.7</v>
      </c>
      <c r="F52" s="45">
        <v>23</v>
      </c>
      <c r="G52" s="45">
        <v>34.299999999999997</v>
      </c>
    </row>
    <row r="53" spans="1:7" s="39" customFormat="1" ht="12">
      <c r="A53" s="49" t="s">
        <v>618</v>
      </c>
      <c r="B53" s="44">
        <v>503339</v>
      </c>
      <c r="C53" s="45">
        <v>12.6</v>
      </c>
      <c r="D53" s="45">
        <v>15.8</v>
      </c>
      <c r="E53" s="45">
        <v>18.5</v>
      </c>
      <c r="F53" s="45">
        <v>22.7</v>
      </c>
      <c r="G53" s="45">
        <v>30.4</v>
      </c>
    </row>
    <row r="54" spans="1:7" s="39" customFormat="1" ht="12">
      <c r="A54" s="51" t="s">
        <v>619</v>
      </c>
      <c r="B54" s="44">
        <v>65771</v>
      </c>
      <c r="C54" s="45">
        <v>13.3</v>
      </c>
      <c r="D54" s="45">
        <v>15.8</v>
      </c>
      <c r="E54" s="45">
        <v>18.5</v>
      </c>
      <c r="F54" s="45">
        <v>22.2</v>
      </c>
      <c r="G54" s="45">
        <v>30.2</v>
      </c>
    </row>
    <row r="55" spans="1:7" s="39" customFormat="1" ht="12">
      <c r="A55" s="53" t="s">
        <v>620</v>
      </c>
      <c r="B55" s="44">
        <v>22304</v>
      </c>
      <c r="C55" s="45">
        <v>14.3</v>
      </c>
      <c r="D55" s="45">
        <v>16</v>
      </c>
      <c r="E55" s="45">
        <v>17.899999999999999</v>
      </c>
      <c r="F55" s="45">
        <v>22.8</v>
      </c>
      <c r="G55" s="45">
        <v>29</v>
      </c>
    </row>
    <row r="56" spans="1:7" s="39" customFormat="1" ht="12">
      <c r="A56" s="53" t="s">
        <v>621</v>
      </c>
      <c r="B56" s="44">
        <v>43467</v>
      </c>
      <c r="C56" s="45">
        <v>12.7</v>
      </c>
      <c r="D56" s="45">
        <v>15.8</v>
      </c>
      <c r="E56" s="45">
        <v>18.8</v>
      </c>
      <c r="F56" s="45">
        <v>21.9</v>
      </c>
      <c r="G56" s="45">
        <v>30.8</v>
      </c>
    </row>
    <row r="57" spans="1:7" s="39" customFormat="1" ht="12">
      <c r="A57" s="51" t="s">
        <v>622</v>
      </c>
      <c r="B57" s="44">
        <v>112990</v>
      </c>
      <c r="C57" s="45">
        <v>12.9</v>
      </c>
      <c r="D57" s="45">
        <v>16.5</v>
      </c>
      <c r="E57" s="45">
        <v>18.7</v>
      </c>
      <c r="F57" s="45">
        <v>22.9</v>
      </c>
      <c r="G57" s="45">
        <v>28.9</v>
      </c>
    </row>
    <row r="58" spans="1:7" s="39" customFormat="1" ht="12">
      <c r="A58" s="53" t="s">
        <v>623</v>
      </c>
      <c r="B58" s="44">
        <v>29365</v>
      </c>
      <c r="C58" s="45">
        <v>11.4</v>
      </c>
      <c r="D58" s="45">
        <v>17.5</v>
      </c>
      <c r="E58" s="45">
        <v>19.399999999999999</v>
      </c>
      <c r="F58" s="45">
        <v>23.3</v>
      </c>
      <c r="G58" s="45">
        <v>28.4</v>
      </c>
    </row>
    <row r="59" spans="1:7" s="39" customFormat="1" ht="12">
      <c r="A59" s="53" t="s">
        <v>624</v>
      </c>
      <c r="B59" s="44">
        <v>22403</v>
      </c>
      <c r="C59" s="45">
        <v>13.4</v>
      </c>
      <c r="D59" s="45">
        <v>16.600000000000001</v>
      </c>
      <c r="E59" s="45">
        <v>18.5</v>
      </c>
      <c r="F59" s="45">
        <v>24</v>
      </c>
      <c r="G59" s="45">
        <v>27.5</v>
      </c>
    </row>
    <row r="60" spans="1:7" s="39" customFormat="1" ht="12">
      <c r="A60" s="53" t="s">
        <v>625</v>
      </c>
      <c r="B60" s="44">
        <v>15593</v>
      </c>
      <c r="C60" s="45">
        <v>12.5</v>
      </c>
      <c r="D60" s="45">
        <v>15.5</v>
      </c>
      <c r="E60" s="45">
        <v>18.2</v>
      </c>
      <c r="F60" s="45">
        <v>24.4</v>
      </c>
      <c r="G60" s="45">
        <v>29.4</v>
      </c>
    </row>
    <row r="61" spans="1:7" s="39" customFormat="1" ht="12">
      <c r="A61" s="53" t="s">
        <v>626</v>
      </c>
      <c r="B61" s="44">
        <v>21856</v>
      </c>
      <c r="C61" s="45">
        <v>14.5</v>
      </c>
      <c r="D61" s="45">
        <v>17.2</v>
      </c>
      <c r="E61" s="45">
        <v>18.600000000000001</v>
      </c>
      <c r="F61" s="45">
        <v>21.4</v>
      </c>
      <c r="G61" s="45">
        <v>28.3</v>
      </c>
    </row>
    <row r="62" spans="1:7" s="39" customFormat="1" ht="12">
      <c r="A62" s="53" t="s">
        <v>627</v>
      </c>
      <c r="B62" s="44">
        <v>16383</v>
      </c>
      <c r="C62" s="45">
        <v>12.3</v>
      </c>
      <c r="D62" s="45">
        <v>14.5</v>
      </c>
      <c r="E62" s="45">
        <v>17.899999999999999</v>
      </c>
      <c r="F62" s="45">
        <v>22</v>
      </c>
      <c r="G62" s="45">
        <v>33.299999999999997</v>
      </c>
    </row>
    <row r="63" spans="1:7" s="39" customFormat="1" ht="12">
      <c r="A63" s="53" t="s">
        <v>628</v>
      </c>
      <c r="B63" s="44">
        <v>7390</v>
      </c>
      <c r="C63" s="45">
        <v>14.5</v>
      </c>
      <c r="D63" s="45">
        <v>17.399999999999999</v>
      </c>
      <c r="E63" s="45">
        <v>20.2</v>
      </c>
      <c r="F63" s="45">
        <v>21.5</v>
      </c>
      <c r="G63" s="45">
        <v>26.5</v>
      </c>
    </row>
    <row r="64" spans="1:7" s="39" customFormat="1" ht="12">
      <c r="A64" s="51" t="s">
        <v>629</v>
      </c>
      <c r="B64" s="44">
        <v>53636</v>
      </c>
      <c r="C64" s="45">
        <v>12.6</v>
      </c>
      <c r="D64" s="45">
        <v>15.4</v>
      </c>
      <c r="E64" s="45">
        <v>19.399999999999999</v>
      </c>
      <c r="F64" s="45">
        <v>22.5</v>
      </c>
      <c r="G64" s="45">
        <v>30</v>
      </c>
    </row>
    <row r="65" spans="1:7" s="39" customFormat="1" ht="12">
      <c r="A65" s="53" t="s">
        <v>630</v>
      </c>
      <c r="B65" s="44">
        <v>18650</v>
      </c>
      <c r="C65" s="45">
        <v>14.3</v>
      </c>
      <c r="D65" s="45">
        <v>16.8</v>
      </c>
      <c r="E65" s="45">
        <v>19.7</v>
      </c>
      <c r="F65" s="45">
        <v>21.9</v>
      </c>
      <c r="G65" s="45">
        <v>27.2</v>
      </c>
    </row>
    <row r="66" spans="1:7" s="39" customFormat="1" ht="12">
      <c r="A66" s="53" t="s">
        <v>631</v>
      </c>
      <c r="B66" s="44">
        <v>34986</v>
      </c>
      <c r="C66" s="45">
        <v>11.8</v>
      </c>
      <c r="D66" s="45">
        <v>14.7</v>
      </c>
      <c r="E66" s="45">
        <v>19.2</v>
      </c>
      <c r="F66" s="45">
        <v>22.8</v>
      </c>
      <c r="G66" s="45">
        <v>31.5</v>
      </c>
    </row>
    <row r="67" spans="1:7" s="39" customFormat="1" ht="12">
      <c r="A67" s="51" t="s">
        <v>632</v>
      </c>
      <c r="B67" s="44">
        <v>95793</v>
      </c>
      <c r="C67" s="45">
        <v>12</v>
      </c>
      <c r="D67" s="45">
        <v>15.6</v>
      </c>
      <c r="E67" s="45">
        <v>18.3</v>
      </c>
      <c r="F67" s="45">
        <v>22.6</v>
      </c>
      <c r="G67" s="45">
        <v>31.5</v>
      </c>
    </row>
    <row r="68" spans="1:7" s="39" customFormat="1" ht="12">
      <c r="A68" s="53" t="s">
        <v>633</v>
      </c>
      <c r="B68" s="44">
        <v>34690</v>
      </c>
      <c r="C68" s="45">
        <v>10.9</v>
      </c>
      <c r="D68" s="45">
        <v>15.4</v>
      </c>
      <c r="E68" s="45">
        <v>17.600000000000001</v>
      </c>
      <c r="F68" s="45">
        <v>22.5</v>
      </c>
      <c r="G68" s="45">
        <v>33.700000000000003</v>
      </c>
    </row>
    <row r="69" spans="1:7" s="39" customFormat="1" ht="12">
      <c r="A69" s="53" t="s">
        <v>634</v>
      </c>
      <c r="B69" s="44">
        <v>30468</v>
      </c>
      <c r="C69" s="45">
        <v>11.9</v>
      </c>
      <c r="D69" s="45">
        <v>15.1</v>
      </c>
      <c r="E69" s="45">
        <v>18.7</v>
      </c>
      <c r="F69" s="45">
        <v>22.6</v>
      </c>
      <c r="G69" s="45">
        <v>31.7</v>
      </c>
    </row>
    <row r="70" spans="1:7" s="39" customFormat="1" ht="12">
      <c r="A70" s="53" t="s">
        <v>635</v>
      </c>
      <c r="B70" s="44">
        <v>13766</v>
      </c>
      <c r="C70" s="45">
        <v>12.8</v>
      </c>
      <c r="D70" s="45">
        <v>15.8</v>
      </c>
      <c r="E70" s="45">
        <v>19</v>
      </c>
      <c r="F70" s="45">
        <v>22.7</v>
      </c>
      <c r="G70" s="45">
        <v>29.7</v>
      </c>
    </row>
    <row r="71" spans="1:7" s="39" customFormat="1" ht="12">
      <c r="A71" s="53" t="s">
        <v>636</v>
      </c>
      <c r="B71" s="44">
        <v>16869</v>
      </c>
      <c r="C71" s="45">
        <v>13.6</v>
      </c>
      <c r="D71" s="45">
        <v>16.899999999999999</v>
      </c>
      <c r="E71" s="45">
        <v>18.2</v>
      </c>
      <c r="F71" s="45">
        <v>23.1</v>
      </c>
      <c r="G71" s="45">
        <v>28.2</v>
      </c>
    </row>
    <row r="72" spans="1:7" s="39" customFormat="1" ht="12">
      <c r="A72" s="51" t="s">
        <v>637</v>
      </c>
      <c r="B72" s="44">
        <v>175148</v>
      </c>
      <c r="C72" s="45">
        <v>12.5</v>
      </c>
      <c r="D72" s="45">
        <v>15.5</v>
      </c>
      <c r="E72" s="45">
        <v>18.2</v>
      </c>
      <c r="F72" s="45">
        <v>22.7</v>
      </c>
      <c r="G72" s="45">
        <v>31</v>
      </c>
    </row>
    <row r="73" spans="1:7" s="39" customFormat="1" ht="12">
      <c r="A73" s="53" t="s">
        <v>638</v>
      </c>
      <c r="B73" s="44">
        <v>17650</v>
      </c>
      <c r="C73" s="45">
        <v>12.7</v>
      </c>
      <c r="D73" s="45">
        <v>16.5</v>
      </c>
      <c r="E73" s="45">
        <v>18.600000000000001</v>
      </c>
      <c r="F73" s="45">
        <v>22</v>
      </c>
      <c r="G73" s="45">
        <v>30.3</v>
      </c>
    </row>
    <row r="74" spans="1:7" s="39" customFormat="1" ht="12">
      <c r="A74" s="53" t="s">
        <v>639</v>
      </c>
      <c r="B74" s="44">
        <v>14559</v>
      </c>
      <c r="C74" s="45">
        <v>14.2</v>
      </c>
      <c r="D74" s="45">
        <v>16.3</v>
      </c>
      <c r="E74" s="45">
        <v>17.8</v>
      </c>
      <c r="F74" s="45">
        <v>22.2</v>
      </c>
      <c r="G74" s="45">
        <v>29.5</v>
      </c>
    </row>
    <row r="75" spans="1:7" s="39" customFormat="1" ht="12">
      <c r="A75" s="53" t="s">
        <v>640</v>
      </c>
      <c r="B75" s="44">
        <v>88968</v>
      </c>
      <c r="C75" s="45">
        <v>12.2</v>
      </c>
      <c r="D75" s="45">
        <v>15.1</v>
      </c>
      <c r="E75" s="45">
        <v>18.100000000000001</v>
      </c>
      <c r="F75" s="45">
        <v>22.8</v>
      </c>
      <c r="G75" s="45">
        <v>31.6</v>
      </c>
    </row>
    <row r="76" spans="1:7" s="39" customFormat="1" ht="12">
      <c r="A76" s="53" t="s">
        <v>641</v>
      </c>
      <c r="B76" s="44">
        <v>47471</v>
      </c>
      <c r="C76" s="45">
        <v>13.6</v>
      </c>
      <c r="D76" s="45">
        <v>16.3</v>
      </c>
      <c r="E76" s="45">
        <v>18.7</v>
      </c>
      <c r="F76" s="45">
        <v>23</v>
      </c>
      <c r="G76" s="45">
        <v>28.4</v>
      </c>
    </row>
    <row r="77" spans="1:7" s="39" customFormat="1" ht="12">
      <c r="A77" s="53" t="s">
        <v>642</v>
      </c>
      <c r="B77" s="44">
        <v>6500</v>
      </c>
      <c r="C77" s="45">
        <v>4.4000000000000004</v>
      </c>
      <c r="D77" s="45">
        <v>10.6</v>
      </c>
      <c r="E77" s="45">
        <v>15.7</v>
      </c>
      <c r="F77" s="45">
        <v>21.6</v>
      </c>
      <c r="G77" s="45">
        <v>47.7</v>
      </c>
    </row>
    <row r="78" spans="1:7" s="39" customFormat="1" ht="12">
      <c r="A78" s="49" t="s">
        <v>643</v>
      </c>
      <c r="B78" s="44">
        <v>353344</v>
      </c>
      <c r="C78" s="45">
        <v>8.3000000000000007</v>
      </c>
      <c r="D78" s="45">
        <v>11.6</v>
      </c>
      <c r="E78" s="45">
        <v>16.7</v>
      </c>
      <c r="F78" s="45">
        <v>23.5</v>
      </c>
      <c r="G78" s="45">
        <v>39.9</v>
      </c>
    </row>
    <row r="79" spans="1:7" s="39" customFormat="1" ht="12">
      <c r="A79" s="46" t="s">
        <v>593</v>
      </c>
    </row>
    <row r="80" spans="1:7" s="39" customFormat="1" ht="12">
      <c r="A80" s="47" t="s">
        <v>644</v>
      </c>
      <c r="B80" s="44">
        <v>58640</v>
      </c>
      <c r="C80" s="45">
        <v>7.7</v>
      </c>
      <c r="D80" s="45">
        <v>9.1</v>
      </c>
      <c r="E80" s="45">
        <v>14.8</v>
      </c>
      <c r="F80" s="45">
        <v>23</v>
      </c>
      <c r="G80" s="45">
        <v>45.4</v>
      </c>
    </row>
    <row r="81" spans="1:7" s="39" customFormat="1" ht="12">
      <c r="A81" s="46" t="s">
        <v>593</v>
      </c>
    </row>
    <row r="82" spans="1:7" s="39" customFormat="1" ht="12">
      <c r="A82" s="47" t="s">
        <v>645</v>
      </c>
      <c r="B82" s="44">
        <v>2260034</v>
      </c>
      <c r="C82" s="45">
        <v>10.8</v>
      </c>
      <c r="D82" s="45">
        <v>14</v>
      </c>
      <c r="E82" s="45">
        <v>17.399999999999999</v>
      </c>
      <c r="F82" s="45">
        <v>21.9</v>
      </c>
      <c r="G82" s="45">
        <v>35.799999999999997</v>
      </c>
    </row>
    <row r="83" spans="1:7" s="39" customFormat="1" ht="12">
      <c r="A83" s="49" t="s">
        <v>646</v>
      </c>
      <c r="B83" s="44">
        <v>1332356</v>
      </c>
      <c r="C83" s="45">
        <v>11.2</v>
      </c>
      <c r="D83" s="45">
        <v>13.8</v>
      </c>
      <c r="E83" s="45">
        <v>17.100000000000001</v>
      </c>
      <c r="F83" s="45">
        <v>21.5</v>
      </c>
      <c r="G83" s="45">
        <v>36.5</v>
      </c>
    </row>
    <row r="84" spans="1:7" s="39" customFormat="1" ht="12">
      <c r="A84" s="51" t="s">
        <v>647</v>
      </c>
      <c r="B84" s="44">
        <v>780963</v>
      </c>
      <c r="C84" s="45">
        <v>6.3</v>
      </c>
      <c r="D84" s="45">
        <v>9.8000000000000007</v>
      </c>
      <c r="E84" s="45">
        <v>14.5</v>
      </c>
      <c r="F84" s="45">
        <v>23.3</v>
      </c>
      <c r="G84" s="45">
        <v>46.2</v>
      </c>
    </row>
    <row r="85" spans="1:7" s="39" customFormat="1" ht="12">
      <c r="A85" s="53" t="s">
        <v>648</v>
      </c>
      <c r="B85" s="44">
        <v>375068</v>
      </c>
      <c r="C85" s="45">
        <v>4.2</v>
      </c>
      <c r="D85" s="45">
        <v>7.4</v>
      </c>
      <c r="E85" s="45">
        <v>13.4</v>
      </c>
      <c r="F85" s="45">
        <v>25.3</v>
      </c>
      <c r="G85" s="45">
        <v>49.7</v>
      </c>
    </row>
    <row r="86" spans="1:7" s="39" customFormat="1" ht="12">
      <c r="A86" s="53" t="s">
        <v>649</v>
      </c>
      <c r="B86" s="44">
        <v>241699</v>
      </c>
      <c r="C86" s="45">
        <v>7.7</v>
      </c>
      <c r="D86" s="45">
        <v>11.1</v>
      </c>
      <c r="E86" s="45">
        <v>14.6</v>
      </c>
      <c r="F86" s="45">
        <v>22.3</v>
      </c>
      <c r="G86" s="45">
        <v>44.3</v>
      </c>
    </row>
    <row r="87" spans="1:7" s="39" customFormat="1" ht="12">
      <c r="A87" s="53" t="s">
        <v>650</v>
      </c>
      <c r="B87" s="44">
        <v>164196</v>
      </c>
      <c r="C87" s="45">
        <v>8.8000000000000007</v>
      </c>
      <c r="D87" s="45">
        <v>13.4</v>
      </c>
      <c r="E87" s="45">
        <v>16.8</v>
      </c>
      <c r="F87" s="45">
        <v>20.2</v>
      </c>
      <c r="G87" s="45">
        <v>40.700000000000003</v>
      </c>
    </row>
    <row r="88" spans="1:7" s="39" customFormat="1" ht="12">
      <c r="A88" s="51" t="s">
        <v>651</v>
      </c>
      <c r="B88" s="44">
        <v>461186</v>
      </c>
      <c r="C88" s="45">
        <v>20.8</v>
      </c>
      <c r="D88" s="45">
        <v>21.9</v>
      </c>
      <c r="E88" s="45">
        <v>22.7</v>
      </c>
      <c r="F88" s="45">
        <v>19</v>
      </c>
      <c r="G88" s="45">
        <v>15.7</v>
      </c>
    </row>
    <row r="89" spans="1:7" s="39" customFormat="1" ht="12">
      <c r="A89" s="51" t="s">
        <v>652</v>
      </c>
      <c r="B89" s="44">
        <v>90207</v>
      </c>
      <c r="C89" s="45">
        <v>4.8</v>
      </c>
      <c r="D89" s="45">
        <v>7</v>
      </c>
      <c r="E89" s="45">
        <v>10.7</v>
      </c>
      <c r="F89" s="45">
        <v>18.600000000000001</v>
      </c>
      <c r="G89" s="45">
        <v>59</v>
      </c>
    </row>
    <row r="90" spans="1:7" s="39" customFormat="1" ht="12">
      <c r="A90" s="49" t="s">
        <v>653</v>
      </c>
      <c r="B90" s="44">
        <v>497937</v>
      </c>
      <c r="C90" s="45">
        <v>12.2</v>
      </c>
      <c r="D90" s="45">
        <v>16.5</v>
      </c>
      <c r="E90" s="45">
        <v>19.5</v>
      </c>
      <c r="F90" s="45">
        <v>22.9</v>
      </c>
      <c r="G90" s="45">
        <v>29</v>
      </c>
    </row>
    <row r="91" spans="1:7" s="39" customFormat="1" ht="12">
      <c r="A91" s="51" t="s">
        <v>654</v>
      </c>
      <c r="B91" s="44">
        <v>55766</v>
      </c>
      <c r="C91" s="45">
        <v>10.6</v>
      </c>
      <c r="D91" s="45">
        <v>15.4</v>
      </c>
      <c r="E91" s="45">
        <v>18.5</v>
      </c>
      <c r="F91" s="45">
        <v>23.1</v>
      </c>
      <c r="G91" s="45">
        <v>32.4</v>
      </c>
    </row>
    <row r="92" spans="1:7" s="39" customFormat="1" ht="12">
      <c r="A92" s="51" t="s">
        <v>655</v>
      </c>
      <c r="B92" s="44">
        <v>188496</v>
      </c>
      <c r="C92" s="45">
        <v>14.3</v>
      </c>
      <c r="D92" s="45">
        <v>17.899999999999999</v>
      </c>
      <c r="E92" s="45">
        <v>20.100000000000001</v>
      </c>
      <c r="F92" s="45">
        <v>21.7</v>
      </c>
      <c r="G92" s="45">
        <v>26</v>
      </c>
    </row>
    <row r="93" spans="1:7" s="39" customFormat="1" ht="12">
      <c r="A93" s="51" t="s">
        <v>656</v>
      </c>
      <c r="B93" s="44">
        <v>19345</v>
      </c>
      <c r="C93" s="45">
        <v>10.4</v>
      </c>
      <c r="D93" s="45">
        <v>16.399999999999999</v>
      </c>
      <c r="E93" s="45">
        <v>18.899999999999999</v>
      </c>
      <c r="F93" s="45">
        <v>20.399999999999999</v>
      </c>
      <c r="G93" s="45">
        <v>33.9</v>
      </c>
    </row>
    <row r="94" spans="1:7" s="39" customFormat="1" ht="12">
      <c r="A94" s="51" t="s">
        <v>657</v>
      </c>
      <c r="B94" s="44">
        <v>167046</v>
      </c>
      <c r="C94" s="45">
        <v>10.8</v>
      </c>
      <c r="D94" s="45">
        <v>15.4</v>
      </c>
      <c r="E94" s="45">
        <v>19.5</v>
      </c>
      <c r="F94" s="45">
        <v>24.3</v>
      </c>
      <c r="G94" s="45">
        <v>30.1</v>
      </c>
    </row>
    <row r="95" spans="1:7" s="39" customFormat="1" ht="12">
      <c r="A95" s="53" t="s">
        <v>737</v>
      </c>
      <c r="B95" s="44">
        <v>44774</v>
      </c>
      <c r="C95" s="45">
        <v>15</v>
      </c>
      <c r="D95" s="45">
        <v>18.100000000000001</v>
      </c>
      <c r="E95" s="45">
        <v>19.3</v>
      </c>
      <c r="F95" s="45">
        <v>20.8</v>
      </c>
      <c r="G95" s="45">
        <v>26.8</v>
      </c>
    </row>
    <row r="96" spans="1:7" s="39" customFormat="1" ht="12">
      <c r="A96" s="53" t="s">
        <v>738</v>
      </c>
      <c r="B96" s="44">
        <v>122272</v>
      </c>
      <c r="C96" s="45">
        <v>9.1999999999999993</v>
      </c>
      <c r="D96" s="45">
        <v>14.3</v>
      </c>
      <c r="E96" s="45">
        <v>19.600000000000001</v>
      </c>
      <c r="F96" s="45">
        <v>25.6</v>
      </c>
      <c r="G96" s="45">
        <v>31.2</v>
      </c>
    </row>
    <row r="97" spans="1:7" s="39" customFormat="1" ht="12">
      <c r="A97" s="51" t="s">
        <v>658</v>
      </c>
      <c r="B97" s="44">
        <v>67284</v>
      </c>
      <c r="C97" s="45">
        <v>11.3</v>
      </c>
      <c r="D97" s="45">
        <v>16.100000000000001</v>
      </c>
      <c r="E97" s="45">
        <v>18.8</v>
      </c>
      <c r="F97" s="45">
        <v>23.7</v>
      </c>
      <c r="G97" s="45">
        <v>30.1</v>
      </c>
    </row>
    <row r="98" spans="1:7" s="39" customFormat="1" ht="12">
      <c r="A98" s="49" t="s">
        <v>659</v>
      </c>
      <c r="B98" s="44">
        <v>149087</v>
      </c>
      <c r="C98" s="45">
        <v>7.9</v>
      </c>
      <c r="D98" s="45">
        <v>10.9</v>
      </c>
      <c r="E98" s="45">
        <v>13.7</v>
      </c>
      <c r="F98" s="45">
        <v>20.9</v>
      </c>
      <c r="G98" s="45">
        <v>46.6</v>
      </c>
    </row>
    <row r="99" spans="1:7" s="39" customFormat="1" ht="12">
      <c r="A99" s="51" t="s">
        <v>660</v>
      </c>
      <c r="B99" s="44">
        <v>46514</v>
      </c>
      <c r="C99" s="45">
        <v>5.7</v>
      </c>
      <c r="D99" s="45">
        <v>6.1</v>
      </c>
      <c r="E99" s="45">
        <v>9.5</v>
      </c>
      <c r="F99" s="45">
        <v>20.3</v>
      </c>
      <c r="G99" s="45">
        <v>58.4</v>
      </c>
    </row>
    <row r="100" spans="1:7" s="39" customFormat="1" ht="12">
      <c r="A100" s="51" t="s">
        <v>661</v>
      </c>
      <c r="B100" s="44">
        <v>102573</v>
      </c>
      <c r="C100" s="45">
        <v>8.9</v>
      </c>
      <c r="D100" s="45">
        <v>13</v>
      </c>
      <c r="E100" s="45">
        <v>15.6</v>
      </c>
      <c r="F100" s="45">
        <v>21.2</v>
      </c>
      <c r="G100" s="45">
        <v>41.3</v>
      </c>
    </row>
    <row r="101" spans="1:7" s="39" customFormat="1" ht="12">
      <c r="A101" s="49" t="s">
        <v>662</v>
      </c>
      <c r="B101" s="44">
        <v>80097</v>
      </c>
      <c r="C101" s="45">
        <v>10.3</v>
      </c>
      <c r="D101" s="45">
        <v>15.8</v>
      </c>
      <c r="E101" s="45">
        <v>17.2</v>
      </c>
      <c r="F101" s="45">
        <v>23.9</v>
      </c>
      <c r="G101" s="45">
        <v>32.700000000000003</v>
      </c>
    </row>
    <row r="102" spans="1:7" s="39" customFormat="1" ht="12">
      <c r="A102" s="51" t="s">
        <v>663</v>
      </c>
      <c r="B102" s="44">
        <v>18700</v>
      </c>
      <c r="C102" s="45">
        <v>12.8</v>
      </c>
      <c r="D102" s="45">
        <v>17.2</v>
      </c>
      <c r="E102" s="45">
        <v>17.8</v>
      </c>
      <c r="F102" s="45">
        <v>22.9</v>
      </c>
      <c r="G102" s="45">
        <v>29.3</v>
      </c>
    </row>
    <row r="103" spans="1:7" s="39" customFormat="1" ht="12">
      <c r="A103" s="51" t="s">
        <v>664</v>
      </c>
      <c r="B103" s="44">
        <v>44827</v>
      </c>
      <c r="C103" s="45">
        <v>9.5</v>
      </c>
      <c r="D103" s="45">
        <v>14.7</v>
      </c>
      <c r="E103" s="45">
        <v>17.600000000000001</v>
      </c>
      <c r="F103" s="45">
        <v>24.2</v>
      </c>
      <c r="G103" s="45">
        <v>33.9</v>
      </c>
    </row>
    <row r="104" spans="1:7" s="39" customFormat="1" ht="12">
      <c r="A104" s="51" t="s">
        <v>665</v>
      </c>
      <c r="B104" s="44">
        <v>16569</v>
      </c>
      <c r="C104" s="45">
        <v>9.6</v>
      </c>
      <c r="D104" s="45">
        <v>17.3</v>
      </c>
      <c r="E104" s="45">
        <v>15.5</v>
      </c>
      <c r="F104" s="45">
        <v>24.3</v>
      </c>
      <c r="G104" s="45">
        <v>33.200000000000003</v>
      </c>
    </row>
    <row r="105" spans="1:7" s="39" customFormat="1" ht="12">
      <c r="A105" s="49" t="s">
        <v>666</v>
      </c>
      <c r="B105" s="44">
        <v>200557</v>
      </c>
      <c r="C105" s="45">
        <v>7.5</v>
      </c>
      <c r="D105" s="45">
        <v>11.3</v>
      </c>
      <c r="E105" s="45">
        <v>17.600000000000001</v>
      </c>
      <c r="F105" s="45">
        <v>22.6</v>
      </c>
      <c r="G105" s="45">
        <v>41</v>
      </c>
    </row>
    <row r="106" spans="1:7" s="39" customFormat="1" ht="12">
      <c r="A106" s="51" t="s">
        <v>667</v>
      </c>
      <c r="B106" s="44">
        <v>12165</v>
      </c>
      <c r="C106" s="45">
        <v>8.4</v>
      </c>
      <c r="D106" s="45">
        <v>10.199999999999999</v>
      </c>
      <c r="E106" s="45">
        <v>19.5</v>
      </c>
      <c r="F106" s="45">
        <v>24.5</v>
      </c>
      <c r="G106" s="45">
        <v>37.4</v>
      </c>
    </row>
    <row r="107" spans="1:7" s="39" customFormat="1" ht="12">
      <c r="A107" s="51" t="s">
        <v>668</v>
      </c>
      <c r="B107" s="44">
        <v>49118</v>
      </c>
      <c r="C107" s="45">
        <v>6.6</v>
      </c>
      <c r="D107" s="45">
        <v>11</v>
      </c>
      <c r="E107" s="45">
        <v>16</v>
      </c>
      <c r="F107" s="45">
        <v>20.8</v>
      </c>
      <c r="G107" s="45">
        <v>45.6</v>
      </c>
    </row>
    <row r="108" spans="1:7" s="39" customFormat="1" ht="12">
      <c r="A108" s="51" t="s">
        <v>669</v>
      </c>
      <c r="B108" s="44">
        <v>2308</v>
      </c>
      <c r="C108" s="45">
        <v>4.3</v>
      </c>
      <c r="D108" s="45">
        <v>7.5</v>
      </c>
      <c r="E108" s="45">
        <v>12.7</v>
      </c>
      <c r="F108" s="45">
        <v>19.899999999999999</v>
      </c>
      <c r="G108" s="45">
        <v>55.5</v>
      </c>
    </row>
    <row r="109" spans="1:7" s="39" customFormat="1" ht="12">
      <c r="A109" s="51" t="s">
        <v>670</v>
      </c>
      <c r="B109" s="44">
        <v>29645</v>
      </c>
      <c r="C109" s="45">
        <v>7</v>
      </c>
      <c r="D109" s="45">
        <v>13.4</v>
      </c>
      <c r="E109" s="45">
        <v>15.1</v>
      </c>
      <c r="F109" s="45">
        <v>22.3</v>
      </c>
      <c r="G109" s="45">
        <v>42.1</v>
      </c>
    </row>
    <row r="110" spans="1:7" s="39" customFormat="1" ht="12">
      <c r="A110" s="51" t="s">
        <v>671</v>
      </c>
      <c r="B110" s="44">
        <v>13415</v>
      </c>
      <c r="C110" s="45">
        <v>9.3000000000000007</v>
      </c>
      <c r="D110" s="45">
        <v>12.8</v>
      </c>
      <c r="E110" s="45">
        <v>20.7</v>
      </c>
      <c r="F110" s="45">
        <v>24</v>
      </c>
      <c r="G110" s="45">
        <v>33.200000000000003</v>
      </c>
    </row>
    <row r="111" spans="1:7" s="39" customFormat="1" ht="12">
      <c r="A111" s="51" t="s">
        <v>672</v>
      </c>
      <c r="B111" s="44">
        <v>93905</v>
      </c>
      <c r="C111" s="45">
        <v>7.8</v>
      </c>
      <c r="D111" s="45">
        <v>10.8</v>
      </c>
      <c r="E111" s="45">
        <v>18.600000000000001</v>
      </c>
      <c r="F111" s="45">
        <v>23.4</v>
      </c>
      <c r="G111" s="45">
        <v>39.4</v>
      </c>
    </row>
    <row r="112" spans="1:7" s="39" customFormat="1" ht="12">
      <c r="A112" s="46" t="s">
        <v>593</v>
      </c>
    </row>
    <row r="113" spans="1:7" s="39" customFormat="1" ht="12">
      <c r="A113" s="47" t="s">
        <v>673</v>
      </c>
      <c r="B113" s="44">
        <v>226385</v>
      </c>
      <c r="C113" s="45">
        <v>8.8000000000000007</v>
      </c>
      <c r="D113" s="45">
        <v>12.6</v>
      </c>
      <c r="E113" s="45">
        <v>17.2</v>
      </c>
      <c r="F113" s="45">
        <v>20.8</v>
      </c>
      <c r="G113" s="45">
        <v>40.6</v>
      </c>
    </row>
    <row r="114" spans="1:7" s="39" customFormat="1" ht="12">
      <c r="A114" s="49" t="s">
        <v>674</v>
      </c>
      <c r="B114" s="44">
        <v>54527</v>
      </c>
      <c r="C114" s="45">
        <v>8.6999999999999993</v>
      </c>
      <c r="D114" s="45">
        <v>12.1</v>
      </c>
      <c r="E114" s="45">
        <v>16.399999999999999</v>
      </c>
      <c r="F114" s="45">
        <v>21.8</v>
      </c>
      <c r="G114" s="45">
        <v>41</v>
      </c>
    </row>
    <row r="115" spans="1:7" s="39" customFormat="1" ht="12">
      <c r="A115" s="51" t="s">
        <v>675</v>
      </c>
      <c r="B115" s="44">
        <v>41340</v>
      </c>
      <c r="C115" s="45">
        <v>8.6</v>
      </c>
      <c r="D115" s="45">
        <v>12.2</v>
      </c>
      <c r="E115" s="45">
        <v>16.5</v>
      </c>
      <c r="F115" s="45">
        <v>20.6</v>
      </c>
      <c r="G115" s="45">
        <v>42.1</v>
      </c>
    </row>
    <row r="116" spans="1:7" s="39" customFormat="1" ht="12">
      <c r="A116" s="51" t="s">
        <v>676</v>
      </c>
      <c r="B116" s="44">
        <v>13187</v>
      </c>
      <c r="C116" s="45">
        <v>9.1</v>
      </c>
      <c r="D116" s="45">
        <v>11.8</v>
      </c>
      <c r="E116" s="45">
        <v>16</v>
      </c>
      <c r="F116" s="45">
        <v>25.7</v>
      </c>
      <c r="G116" s="45">
        <v>37.4</v>
      </c>
    </row>
    <row r="117" spans="1:7" s="39" customFormat="1" ht="12">
      <c r="A117" s="49" t="s">
        <v>677</v>
      </c>
      <c r="B117" s="44">
        <v>83154</v>
      </c>
      <c r="C117" s="45">
        <v>8.5</v>
      </c>
      <c r="D117" s="45">
        <v>14</v>
      </c>
      <c r="E117" s="45">
        <v>17.7</v>
      </c>
      <c r="F117" s="45">
        <v>20.9</v>
      </c>
      <c r="G117" s="45">
        <v>38.9</v>
      </c>
    </row>
    <row r="118" spans="1:7" s="39" customFormat="1" ht="12">
      <c r="A118" s="51" t="s">
        <v>678</v>
      </c>
      <c r="B118" s="44">
        <v>69860</v>
      </c>
      <c r="C118" s="45">
        <v>8.6</v>
      </c>
      <c r="D118" s="45">
        <v>14.4</v>
      </c>
      <c r="E118" s="45">
        <v>17.100000000000001</v>
      </c>
      <c r="F118" s="45">
        <v>20.6</v>
      </c>
      <c r="G118" s="45">
        <v>39.299999999999997</v>
      </c>
    </row>
    <row r="119" spans="1:7" s="39" customFormat="1" ht="12">
      <c r="A119" s="51" t="s">
        <v>679</v>
      </c>
      <c r="B119" s="44">
        <v>13294</v>
      </c>
      <c r="C119" s="45">
        <v>8.3000000000000007</v>
      </c>
      <c r="D119" s="45">
        <v>12.1</v>
      </c>
      <c r="E119" s="45">
        <v>20.5</v>
      </c>
      <c r="F119" s="45">
        <v>22.2</v>
      </c>
      <c r="G119" s="45">
        <v>37</v>
      </c>
    </row>
    <row r="120" spans="1:7" s="39" customFormat="1" ht="12">
      <c r="A120" s="49" t="s">
        <v>680</v>
      </c>
      <c r="B120" s="44">
        <v>9661</v>
      </c>
      <c r="C120" s="45">
        <v>11.3</v>
      </c>
      <c r="D120" s="45">
        <v>14.7</v>
      </c>
      <c r="E120" s="45">
        <v>18.7</v>
      </c>
      <c r="F120" s="45">
        <v>23.1</v>
      </c>
      <c r="G120" s="45">
        <v>32.200000000000003</v>
      </c>
    </row>
    <row r="121" spans="1:7" s="39" customFormat="1" ht="12">
      <c r="A121" s="49" t="s">
        <v>681</v>
      </c>
      <c r="B121" s="44">
        <v>46494</v>
      </c>
      <c r="C121" s="45">
        <v>9.3000000000000007</v>
      </c>
      <c r="D121" s="45">
        <v>12.3</v>
      </c>
      <c r="E121" s="45">
        <v>19.5</v>
      </c>
      <c r="F121" s="45">
        <v>21.3</v>
      </c>
      <c r="G121" s="45">
        <v>37.700000000000003</v>
      </c>
    </row>
    <row r="122" spans="1:7" s="39" customFormat="1" ht="12">
      <c r="A122" s="49" t="s">
        <v>682</v>
      </c>
      <c r="B122" s="44">
        <v>32549</v>
      </c>
      <c r="C122" s="45">
        <v>8.1</v>
      </c>
      <c r="D122" s="45">
        <v>9.4</v>
      </c>
      <c r="E122" s="45">
        <v>13.7</v>
      </c>
      <c r="F122" s="45">
        <v>17.5</v>
      </c>
      <c r="G122" s="45">
        <v>51.3</v>
      </c>
    </row>
    <row r="123" spans="1:7" s="39" customFormat="1" ht="12">
      <c r="A123" s="46" t="s">
        <v>593</v>
      </c>
    </row>
    <row r="124" spans="1:7" s="39" customFormat="1" ht="12">
      <c r="A124" s="47" t="s">
        <v>683</v>
      </c>
      <c r="B124" s="44">
        <v>1152035</v>
      </c>
      <c r="C124" s="45">
        <v>7.8</v>
      </c>
      <c r="D124" s="45">
        <v>12.5</v>
      </c>
      <c r="E124" s="45">
        <v>18.7</v>
      </c>
      <c r="F124" s="45">
        <v>23.9</v>
      </c>
      <c r="G124" s="45">
        <v>37</v>
      </c>
    </row>
    <row r="125" spans="1:7" s="39" customFormat="1" ht="12">
      <c r="A125" s="49" t="s">
        <v>684</v>
      </c>
      <c r="B125" s="44">
        <v>419258</v>
      </c>
      <c r="C125" s="45">
        <v>7</v>
      </c>
      <c r="D125" s="45">
        <v>10.5</v>
      </c>
      <c r="E125" s="45">
        <v>19.5</v>
      </c>
      <c r="F125" s="45">
        <v>23.6</v>
      </c>
      <c r="G125" s="45">
        <v>39.4</v>
      </c>
    </row>
    <row r="126" spans="1:7" s="39" customFormat="1" ht="12">
      <c r="A126" s="51" t="s">
        <v>685</v>
      </c>
      <c r="B126" s="44">
        <v>198333</v>
      </c>
      <c r="C126" s="45">
        <v>5.3</v>
      </c>
      <c r="D126" s="45">
        <v>7</v>
      </c>
      <c r="E126" s="45">
        <v>17.100000000000001</v>
      </c>
      <c r="F126" s="45">
        <v>21.2</v>
      </c>
      <c r="G126" s="45">
        <v>49.4</v>
      </c>
    </row>
    <row r="127" spans="1:7" s="39" customFormat="1" ht="12">
      <c r="A127" s="51" t="s">
        <v>686</v>
      </c>
      <c r="B127" s="44">
        <v>214524</v>
      </c>
      <c r="C127" s="45">
        <v>8.6999999999999993</v>
      </c>
      <c r="D127" s="45">
        <v>13.7</v>
      </c>
      <c r="E127" s="45">
        <v>21.5</v>
      </c>
      <c r="F127" s="45">
        <v>25.8</v>
      </c>
      <c r="G127" s="45">
        <v>30.2</v>
      </c>
    </row>
    <row r="128" spans="1:7" s="39" customFormat="1" ht="12">
      <c r="A128" s="51" t="s">
        <v>687</v>
      </c>
      <c r="B128" s="44">
        <v>6400</v>
      </c>
      <c r="C128" s="54">
        <v>0.2</v>
      </c>
      <c r="D128" s="54">
        <v>10</v>
      </c>
      <c r="E128" s="45">
        <v>27.1</v>
      </c>
      <c r="F128" s="45">
        <v>24.4</v>
      </c>
      <c r="G128" s="45">
        <v>38.4</v>
      </c>
    </row>
    <row r="129" spans="1:7" s="39" customFormat="1" ht="12">
      <c r="A129" s="49" t="s">
        <v>688</v>
      </c>
      <c r="B129" s="44">
        <v>313481</v>
      </c>
      <c r="C129" s="45">
        <v>9.4</v>
      </c>
      <c r="D129" s="45">
        <v>14.9</v>
      </c>
      <c r="E129" s="45">
        <v>19.8</v>
      </c>
      <c r="F129" s="45">
        <v>25.2</v>
      </c>
      <c r="G129" s="45">
        <v>30.7</v>
      </c>
    </row>
    <row r="130" spans="1:7" s="39" customFormat="1" ht="12">
      <c r="A130" s="49" t="s">
        <v>689</v>
      </c>
      <c r="B130" s="44">
        <v>345454</v>
      </c>
      <c r="C130" s="45">
        <v>7.6</v>
      </c>
      <c r="D130" s="45">
        <v>13.7</v>
      </c>
      <c r="E130" s="45">
        <v>17.8</v>
      </c>
      <c r="F130" s="45">
        <v>23.8</v>
      </c>
      <c r="G130" s="45">
        <v>37</v>
      </c>
    </row>
    <row r="131" spans="1:7" s="39" customFormat="1" ht="12">
      <c r="A131" s="51" t="s">
        <v>690</v>
      </c>
      <c r="B131" s="44">
        <v>26440</v>
      </c>
      <c r="C131" s="45">
        <v>4.5999999999999996</v>
      </c>
      <c r="D131" s="45">
        <v>11.1</v>
      </c>
      <c r="E131" s="45">
        <v>19.3</v>
      </c>
      <c r="F131" s="45">
        <v>28.5</v>
      </c>
      <c r="G131" s="45">
        <v>36.5</v>
      </c>
    </row>
    <row r="132" spans="1:7" s="39" customFormat="1" ht="12">
      <c r="A132" s="51" t="s">
        <v>691</v>
      </c>
      <c r="B132" s="44">
        <v>106090</v>
      </c>
      <c r="C132" s="45">
        <v>7.4</v>
      </c>
      <c r="D132" s="45">
        <v>14.1</v>
      </c>
      <c r="E132" s="45">
        <v>18.3</v>
      </c>
      <c r="F132" s="45">
        <v>24.1</v>
      </c>
      <c r="G132" s="45">
        <v>36.1</v>
      </c>
    </row>
    <row r="133" spans="1:7" s="39" customFormat="1" ht="12">
      <c r="A133" s="51" t="s">
        <v>692</v>
      </c>
      <c r="B133" s="44">
        <v>140966</v>
      </c>
      <c r="C133" s="45">
        <v>9</v>
      </c>
      <c r="D133" s="45">
        <v>15.3</v>
      </c>
      <c r="E133" s="45">
        <v>18.7</v>
      </c>
      <c r="F133" s="45">
        <v>23.6</v>
      </c>
      <c r="G133" s="45">
        <v>33.4</v>
      </c>
    </row>
    <row r="134" spans="1:7" s="39" customFormat="1" ht="12">
      <c r="A134" s="51" t="s">
        <v>693</v>
      </c>
      <c r="B134" s="44">
        <v>71958</v>
      </c>
      <c r="C134" s="45">
        <v>6.3</v>
      </c>
      <c r="D134" s="45">
        <v>10.9</v>
      </c>
      <c r="E134" s="45">
        <v>14.9</v>
      </c>
      <c r="F134" s="45">
        <v>22.1</v>
      </c>
      <c r="G134" s="45">
        <v>45.7</v>
      </c>
    </row>
    <row r="135" spans="1:7" s="39" customFormat="1" ht="12">
      <c r="A135" s="49" t="s">
        <v>694</v>
      </c>
      <c r="B135" s="44">
        <v>73842</v>
      </c>
      <c r="C135" s="45">
        <v>7.1</v>
      </c>
      <c r="D135" s="45">
        <v>8.6</v>
      </c>
      <c r="E135" s="45">
        <v>14.2</v>
      </c>
      <c r="F135" s="45">
        <v>20</v>
      </c>
      <c r="G135" s="45">
        <v>50.1</v>
      </c>
    </row>
    <row r="136" spans="1:7" s="39" customFormat="1" ht="12">
      <c r="A136" s="46" t="s">
        <v>593</v>
      </c>
    </row>
    <row r="137" spans="1:7" s="39" customFormat="1" ht="12">
      <c r="A137" s="47" t="s">
        <v>739</v>
      </c>
      <c r="B137" s="44">
        <v>544809</v>
      </c>
      <c r="C137" s="45">
        <v>8.6999999999999993</v>
      </c>
      <c r="D137" s="45">
        <v>15.2</v>
      </c>
      <c r="E137" s="45">
        <v>18.8</v>
      </c>
      <c r="F137" s="45">
        <v>23.6</v>
      </c>
      <c r="G137" s="45">
        <v>33.700000000000003</v>
      </c>
    </row>
    <row r="138" spans="1:7" s="39" customFormat="1" ht="12">
      <c r="A138" s="49" t="s">
        <v>696</v>
      </c>
      <c r="B138" s="44">
        <v>364258</v>
      </c>
      <c r="C138" s="45">
        <v>8.3000000000000007</v>
      </c>
      <c r="D138" s="45">
        <v>15.6</v>
      </c>
      <c r="E138" s="45">
        <v>19</v>
      </c>
      <c r="F138" s="45">
        <v>23.7</v>
      </c>
      <c r="G138" s="45">
        <v>33.4</v>
      </c>
    </row>
    <row r="139" spans="1:7" s="39" customFormat="1" ht="12">
      <c r="A139" s="49" t="s">
        <v>697</v>
      </c>
      <c r="B139" s="44">
        <v>100360</v>
      </c>
      <c r="C139" s="45">
        <v>8.1999999999999993</v>
      </c>
      <c r="D139" s="45">
        <v>11.9</v>
      </c>
      <c r="E139" s="45">
        <v>17.8</v>
      </c>
      <c r="F139" s="45">
        <v>24.9</v>
      </c>
      <c r="G139" s="45">
        <v>37.200000000000003</v>
      </c>
    </row>
    <row r="140" spans="1:7" s="39" customFormat="1" ht="12">
      <c r="A140" s="49" t="s">
        <v>698</v>
      </c>
      <c r="B140" s="44">
        <v>61620</v>
      </c>
      <c r="C140" s="45">
        <v>11.8</v>
      </c>
      <c r="D140" s="45">
        <v>17.899999999999999</v>
      </c>
      <c r="E140" s="45">
        <v>19.5</v>
      </c>
      <c r="F140" s="45">
        <v>21.4</v>
      </c>
      <c r="G140" s="45">
        <v>29.3</v>
      </c>
    </row>
    <row r="141" spans="1:7" s="39" customFormat="1" ht="12">
      <c r="A141" s="49" t="s">
        <v>699</v>
      </c>
      <c r="B141" s="44">
        <v>18571</v>
      </c>
      <c r="C141" s="45">
        <v>9</v>
      </c>
      <c r="D141" s="45">
        <v>14.8</v>
      </c>
      <c r="E141" s="45">
        <v>19.899999999999999</v>
      </c>
      <c r="F141" s="45">
        <v>22.8</v>
      </c>
      <c r="G141" s="45">
        <v>33.5</v>
      </c>
    </row>
    <row r="142" spans="1:7" s="39" customFormat="1" ht="12">
      <c r="A142" s="46" t="s">
        <v>593</v>
      </c>
    </row>
    <row r="143" spans="1:7" s="39" customFormat="1" ht="12">
      <c r="A143" s="47" t="s">
        <v>700</v>
      </c>
      <c r="B143" s="44">
        <v>346200</v>
      </c>
      <c r="C143" s="45">
        <v>8.1</v>
      </c>
      <c r="D143" s="45">
        <v>11.5</v>
      </c>
      <c r="E143" s="45">
        <v>17.399999999999999</v>
      </c>
      <c r="F143" s="45">
        <v>21.7</v>
      </c>
      <c r="G143" s="45">
        <v>41.3</v>
      </c>
    </row>
    <row r="144" spans="1:7" s="39" customFormat="1" ht="12">
      <c r="A144" s="49" t="s">
        <v>701</v>
      </c>
      <c r="B144" s="44">
        <v>80741</v>
      </c>
      <c r="C144" s="45">
        <v>5.2</v>
      </c>
      <c r="D144" s="45">
        <v>6.6</v>
      </c>
      <c r="E144" s="45">
        <v>11.3</v>
      </c>
      <c r="F144" s="45">
        <v>19.7</v>
      </c>
      <c r="G144" s="45">
        <v>57.2</v>
      </c>
    </row>
    <row r="145" spans="1:7" s="39" customFormat="1" ht="12">
      <c r="A145" s="49" t="s">
        <v>702</v>
      </c>
      <c r="B145" s="44">
        <v>133406</v>
      </c>
      <c r="C145" s="45">
        <v>11.4</v>
      </c>
      <c r="D145" s="45">
        <v>15.9</v>
      </c>
      <c r="E145" s="45">
        <v>20.2</v>
      </c>
      <c r="F145" s="45">
        <v>22.2</v>
      </c>
      <c r="G145" s="45">
        <v>30.3</v>
      </c>
    </row>
    <row r="146" spans="1:7" s="39" customFormat="1" ht="12">
      <c r="A146" s="49" t="s">
        <v>703</v>
      </c>
      <c r="B146" s="44">
        <v>80393</v>
      </c>
      <c r="C146" s="45">
        <v>9</v>
      </c>
      <c r="D146" s="45">
        <v>12</v>
      </c>
      <c r="E146" s="45">
        <v>18</v>
      </c>
      <c r="F146" s="45">
        <v>24.2</v>
      </c>
      <c r="G146" s="45">
        <v>36.799999999999997</v>
      </c>
    </row>
    <row r="147" spans="1:7" s="39" customFormat="1" ht="12">
      <c r="A147" s="51" t="s">
        <v>740</v>
      </c>
      <c r="B147" s="44">
        <v>64321</v>
      </c>
      <c r="C147" s="45">
        <v>8.9</v>
      </c>
      <c r="D147" s="45">
        <v>12.7</v>
      </c>
      <c r="E147" s="45">
        <v>17.7</v>
      </c>
      <c r="F147" s="45">
        <v>24.1</v>
      </c>
      <c r="G147" s="45">
        <v>36.700000000000003</v>
      </c>
    </row>
    <row r="148" spans="1:7" s="39" customFormat="1" ht="12">
      <c r="A148" s="51" t="s">
        <v>741</v>
      </c>
      <c r="B148" s="44">
        <v>16071</v>
      </c>
      <c r="C148" s="45">
        <v>9.1</v>
      </c>
      <c r="D148" s="45">
        <v>9.5</v>
      </c>
      <c r="E148" s="45">
        <v>19.5</v>
      </c>
      <c r="F148" s="45">
        <v>24.5</v>
      </c>
      <c r="G148" s="45">
        <v>37.4</v>
      </c>
    </row>
    <row r="149" spans="1:7" s="39" customFormat="1" ht="12">
      <c r="A149" s="49" t="s">
        <v>704</v>
      </c>
      <c r="B149" s="44">
        <v>51661</v>
      </c>
      <c r="C149" s="45">
        <v>2.9</v>
      </c>
      <c r="D149" s="45">
        <v>6.8</v>
      </c>
      <c r="E149" s="45">
        <v>18.600000000000001</v>
      </c>
      <c r="F149" s="45">
        <v>19.8</v>
      </c>
      <c r="G149" s="45">
        <v>51.9</v>
      </c>
    </row>
    <row r="150" spans="1:7" s="39" customFormat="1" ht="12">
      <c r="A150" s="46" t="s">
        <v>593</v>
      </c>
    </row>
    <row r="151" spans="1:7" s="39" customFormat="1" ht="12">
      <c r="A151" s="47" t="s">
        <v>705</v>
      </c>
      <c r="B151" s="44">
        <v>81837</v>
      </c>
      <c r="C151" s="45">
        <v>9.1999999999999993</v>
      </c>
      <c r="D151" s="45">
        <v>13.4</v>
      </c>
      <c r="E151" s="45">
        <v>16.8</v>
      </c>
      <c r="F151" s="45">
        <v>22.4</v>
      </c>
      <c r="G151" s="45">
        <v>38.200000000000003</v>
      </c>
    </row>
    <row r="152" spans="1:7" s="39" customFormat="1" ht="12">
      <c r="A152" s="46" t="s">
        <v>593</v>
      </c>
    </row>
    <row r="153" spans="1:7" s="39" customFormat="1" ht="12">
      <c r="A153" s="47" t="s">
        <v>706</v>
      </c>
      <c r="B153" s="44">
        <v>13086</v>
      </c>
      <c r="C153" s="45">
        <v>9.1999999999999993</v>
      </c>
      <c r="D153" s="45">
        <v>13.7</v>
      </c>
      <c r="E153" s="45">
        <v>16.399999999999999</v>
      </c>
      <c r="F153" s="45">
        <v>21.6</v>
      </c>
      <c r="G153" s="45">
        <v>39</v>
      </c>
    </row>
    <row r="154" spans="1:7" s="39" customFormat="1" ht="12">
      <c r="A154" s="46" t="s">
        <v>593</v>
      </c>
    </row>
    <row r="155" spans="1:7" s="39" customFormat="1" ht="12">
      <c r="A155" s="47" t="s">
        <v>707</v>
      </c>
      <c r="B155" s="44">
        <v>156946</v>
      </c>
      <c r="C155" s="45">
        <v>14.9</v>
      </c>
      <c r="D155" s="45">
        <v>6.7</v>
      </c>
      <c r="E155" s="45">
        <v>9.6</v>
      </c>
      <c r="F155" s="45">
        <v>16.5</v>
      </c>
      <c r="G155" s="45">
        <v>52.2</v>
      </c>
    </row>
    <row r="156" spans="1:7" s="39" customFormat="1" ht="12">
      <c r="A156" s="46" t="s">
        <v>593</v>
      </c>
    </row>
    <row r="157" spans="1:7" s="39" customFormat="1" ht="12">
      <c r="A157" s="47" t="s">
        <v>708</v>
      </c>
      <c r="B157" s="44">
        <v>40529</v>
      </c>
      <c r="C157" s="45">
        <v>17.2</v>
      </c>
      <c r="D157" s="45">
        <v>20.7</v>
      </c>
      <c r="E157" s="45">
        <v>21.9</v>
      </c>
      <c r="F157" s="45">
        <v>22.7</v>
      </c>
      <c r="G157" s="45">
        <v>17.600000000000001</v>
      </c>
    </row>
    <row r="158" spans="1:7" s="39" customFormat="1" ht="12">
      <c r="A158" s="46" t="s">
        <v>593</v>
      </c>
    </row>
    <row r="159" spans="1:7" s="39" customFormat="1" ht="12">
      <c r="A159" s="47" t="s">
        <v>709</v>
      </c>
      <c r="B159" s="44">
        <v>99290</v>
      </c>
      <c r="C159" s="45">
        <v>9.1999999999999993</v>
      </c>
      <c r="D159" s="45">
        <v>11.7</v>
      </c>
      <c r="E159" s="45">
        <v>17.399999999999999</v>
      </c>
      <c r="F159" s="45">
        <v>23.1</v>
      </c>
      <c r="G159" s="45">
        <v>38.6</v>
      </c>
    </row>
    <row r="160" spans="1:7" s="39" customFormat="1" ht="12">
      <c r="A160" s="46" t="s">
        <v>593</v>
      </c>
    </row>
    <row r="161" spans="1:7" s="39" customFormat="1" ht="12">
      <c r="A161" s="47" t="s">
        <v>710</v>
      </c>
      <c r="B161" s="44">
        <v>227095</v>
      </c>
      <c r="C161" s="45">
        <v>5.7</v>
      </c>
      <c r="D161" s="45">
        <v>12.7</v>
      </c>
      <c r="E161" s="45">
        <v>15.9</v>
      </c>
      <c r="F161" s="45">
        <v>21.4</v>
      </c>
      <c r="G161" s="45">
        <v>44.4</v>
      </c>
    </row>
    <row r="162" spans="1:7" s="39" customFormat="1" ht="12">
      <c r="A162" s="46" t="s">
        <v>593</v>
      </c>
    </row>
    <row r="163" spans="1:7" s="39" customFormat="1" ht="12">
      <c r="A163" s="47" t="s">
        <v>711</v>
      </c>
      <c r="B163" s="44">
        <v>727233</v>
      </c>
      <c r="C163" s="45">
        <v>1.7</v>
      </c>
      <c r="D163" s="45">
        <v>5.6</v>
      </c>
      <c r="E163" s="45">
        <v>12.5</v>
      </c>
      <c r="F163" s="45">
        <v>23.5</v>
      </c>
      <c r="G163" s="45">
        <v>56.7</v>
      </c>
    </row>
    <row r="164" spans="1:7" s="39" customFormat="1" ht="12">
      <c r="A164" s="49" t="s">
        <v>712</v>
      </c>
      <c r="B164" s="44">
        <v>41560</v>
      </c>
      <c r="C164" s="45">
        <v>5.3</v>
      </c>
      <c r="D164" s="45">
        <v>10.5</v>
      </c>
      <c r="E164" s="45">
        <v>12.6</v>
      </c>
      <c r="F164" s="45">
        <v>21</v>
      </c>
      <c r="G164" s="45">
        <v>50.6</v>
      </c>
    </row>
    <row r="165" spans="1:7" s="39" customFormat="1" ht="12">
      <c r="A165" s="49" t="s">
        <v>713</v>
      </c>
      <c r="B165" s="44">
        <v>685673</v>
      </c>
      <c r="C165" s="45">
        <v>1.5</v>
      </c>
      <c r="D165" s="45">
        <v>5.3</v>
      </c>
      <c r="E165" s="45">
        <v>12.4</v>
      </c>
      <c r="F165" s="45">
        <v>23.7</v>
      </c>
      <c r="G165" s="45">
        <v>57.1</v>
      </c>
    </row>
    <row r="166" spans="1:7" s="39" customFormat="1" ht="12">
      <c r="A166" s="46" t="s">
        <v>593</v>
      </c>
    </row>
    <row r="167" spans="1:7" s="39" customFormat="1" ht="12">
      <c r="A167" s="43" t="s">
        <v>714</v>
      </c>
    </row>
    <row r="168" spans="1:7" s="39" customFormat="1" ht="12">
      <c r="A168" s="46" t="s">
        <v>593</v>
      </c>
    </row>
    <row r="169" spans="1:7" s="39" customFormat="1" ht="12">
      <c r="A169" s="47" t="s">
        <v>715</v>
      </c>
      <c r="B169" s="48">
        <v>8493781</v>
      </c>
      <c r="C169" s="45">
        <v>3.1</v>
      </c>
      <c r="D169" s="45">
        <v>8.1</v>
      </c>
      <c r="E169" s="45">
        <v>14.1</v>
      </c>
      <c r="F169" s="45">
        <v>23</v>
      </c>
      <c r="G169" s="45">
        <v>51.7</v>
      </c>
    </row>
    <row r="170" spans="1:7" s="39" customFormat="1" ht="12">
      <c r="A170" s="49" t="s">
        <v>716</v>
      </c>
      <c r="B170" s="44">
        <v>6590225</v>
      </c>
      <c r="C170" s="45">
        <v>1.3</v>
      </c>
      <c r="D170" s="45">
        <v>5.6</v>
      </c>
      <c r="E170" s="45">
        <v>13.3</v>
      </c>
      <c r="F170" s="45">
        <v>24.2</v>
      </c>
      <c r="G170" s="45">
        <v>55.7</v>
      </c>
    </row>
    <row r="171" spans="1:7" s="39" customFormat="1" ht="12">
      <c r="A171" s="49" t="s">
        <v>717</v>
      </c>
      <c r="B171" s="44">
        <v>544125</v>
      </c>
      <c r="C171" s="45">
        <v>0.3</v>
      </c>
      <c r="D171" s="45">
        <v>3.7</v>
      </c>
      <c r="E171" s="45">
        <v>8.4</v>
      </c>
      <c r="F171" s="45">
        <v>16.600000000000001</v>
      </c>
      <c r="G171" s="45">
        <v>71</v>
      </c>
    </row>
    <row r="172" spans="1:7" s="39" customFormat="1" ht="12">
      <c r="A172" s="49" t="s">
        <v>718</v>
      </c>
      <c r="B172" s="44">
        <v>977974</v>
      </c>
      <c r="C172" s="45">
        <v>12.2</v>
      </c>
      <c r="D172" s="45">
        <v>25.7</v>
      </c>
      <c r="E172" s="45">
        <v>23.3</v>
      </c>
      <c r="F172" s="45">
        <v>21.2</v>
      </c>
      <c r="G172" s="45">
        <v>17.600000000000001</v>
      </c>
    </row>
    <row r="173" spans="1:7" s="39" customFormat="1" ht="12">
      <c r="A173" s="49" t="s">
        <v>719</v>
      </c>
      <c r="B173" s="44">
        <v>202405</v>
      </c>
      <c r="C173" s="45">
        <v>1.3</v>
      </c>
      <c r="D173" s="45">
        <v>4.8</v>
      </c>
      <c r="E173" s="45">
        <v>11.4</v>
      </c>
      <c r="F173" s="45">
        <v>15.7</v>
      </c>
      <c r="G173" s="45">
        <v>66.900000000000006</v>
      </c>
    </row>
    <row r="174" spans="1:7" s="39" customFormat="1" ht="12">
      <c r="A174" s="49" t="s">
        <v>721</v>
      </c>
      <c r="B174" s="44">
        <v>67346</v>
      </c>
      <c r="C174" s="45">
        <v>43.3</v>
      </c>
      <c r="D174" s="45">
        <v>30.4</v>
      </c>
      <c r="E174" s="45">
        <v>16.5</v>
      </c>
      <c r="F174" s="45">
        <v>6.6</v>
      </c>
      <c r="G174" s="45">
        <v>3.2</v>
      </c>
    </row>
    <row r="175" spans="1:7" s="39" customFormat="1" ht="20">
      <c r="A175" s="49" t="s">
        <v>742</v>
      </c>
      <c r="B175" s="44">
        <v>70673</v>
      </c>
      <c r="C175" s="45">
        <v>14.5</v>
      </c>
      <c r="D175" s="45">
        <v>14.2</v>
      </c>
      <c r="E175" s="45">
        <v>19.5</v>
      </c>
      <c r="F175" s="45">
        <v>22.8</v>
      </c>
      <c r="G175" s="45">
        <v>29.1</v>
      </c>
    </row>
    <row r="176" spans="1:7" s="39" customFormat="1" ht="12">
      <c r="A176" s="49" t="s">
        <v>723</v>
      </c>
      <c r="B176" s="44">
        <v>41033</v>
      </c>
      <c r="C176" s="45">
        <v>34.200000000000003</v>
      </c>
      <c r="D176" s="45">
        <v>19.899999999999999</v>
      </c>
      <c r="E176" s="45">
        <v>11.1</v>
      </c>
      <c r="F176" s="45">
        <v>16.100000000000001</v>
      </c>
      <c r="G176" s="45">
        <v>18.7</v>
      </c>
    </row>
    <row r="177" spans="1:7" s="39" customFormat="1" ht="12">
      <c r="A177" s="46" t="s">
        <v>593</v>
      </c>
    </row>
    <row r="178" spans="1:7" s="39" customFormat="1" ht="12">
      <c r="A178" s="47" t="s">
        <v>743</v>
      </c>
      <c r="B178" s="44">
        <v>1081185</v>
      </c>
      <c r="C178" s="45">
        <v>-1</v>
      </c>
      <c r="D178" s="45">
        <v>-1.3</v>
      </c>
      <c r="E178" s="45">
        <v>5.6</v>
      </c>
      <c r="F178" s="45">
        <v>18.5</v>
      </c>
      <c r="G178" s="45">
        <v>78.2</v>
      </c>
    </row>
    <row r="179" spans="1:7" s="39" customFormat="1" ht="12">
      <c r="A179" s="49" t="s">
        <v>725</v>
      </c>
      <c r="B179" s="44">
        <v>848365</v>
      </c>
      <c r="C179" s="45">
        <v>-1.3</v>
      </c>
      <c r="D179" s="45">
        <v>-2.2000000000000002</v>
      </c>
      <c r="E179" s="45">
        <v>4.7</v>
      </c>
      <c r="F179" s="45">
        <v>17.8</v>
      </c>
      <c r="G179" s="45">
        <v>81</v>
      </c>
    </row>
    <row r="180" spans="1:7" s="39" customFormat="1" ht="12">
      <c r="A180" s="49" t="s">
        <v>726</v>
      </c>
      <c r="B180" s="44">
        <v>226269</v>
      </c>
      <c r="C180" s="45">
        <v>-0.9</v>
      </c>
      <c r="D180" s="45">
        <v>1.5</v>
      </c>
      <c r="E180" s="45">
        <v>8.5</v>
      </c>
      <c r="F180" s="45">
        <v>21.3</v>
      </c>
      <c r="G180" s="45">
        <v>69.5</v>
      </c>
    </row>
    <row r="181" spans="1:7" s="39" customFormat="1" ht="12">
      <c r="A181" s="49" t="s">
        <v>727</v>
      </c>
      <c r="B181" s="44">
        <v>6552</v>
      </c>
      <c r="C181" s="45">
        <v>31.8</v>
      </c>
      <c r="D181" s="45">
        <v>7.7</v>
      </c>
      <c r="E181" s="45">
        <v>17.600000000000001</v>
      </c>
      <c r="F181" s="45">
        <v>12.7</v>
      </c>
      <c r="G181" s="45">
        <v>30.2</v>
      </c>
    </row>
    <row r="182" spans="1:7" s="39" customFormat="1" ht="12">
      <c r="A182" s="46" t="s">
        <v>593</v>
      </c>
    </row>
    <row r="183" spans="1:7" s="39" customFormat="1" ht="12">
      <c r="A183" s="47" t="s">
        <v>596</v>
      </c>
      <c r="B183" s="44">
        <v>7412595</v>
      </c>
      <c r="C183" s="45">
        <v>3.7</v>
      </c>
      <c r="D183" s="45">
        <v>9.5</v>
      </c>
      <c r="E183" s="45">
        <v>15.4</v>
      </c>
      <c r="F183" s="45">
        <v>23.6</v>
      </c>
      <c r="G183" s="45">
        <v>47.9</v>
      </c>
    </row>
    <row r="185" spans="1:7" s="39" customFormat="1" ht="12.75" customHeight="1">
      <c r="A185" s="95" t="s">
        <v>744</v>
      </c>
      <c r="B185" s="90"/>
      <c r="C185" s="90"/>
      <c r="D185" s="90"/>
      <c r="E185" s="90"/>
      <c r="F185" s="90"/>
      <c r="G185" s="90"/>
    </row>
    <row r="186" spans="1:7" s="39" customFormat="1" ht="12.75" customHeight="1">
      <c r="A186" s="95" t="s">
        <v>729</v>
      </c>
      <c r="B186" s="90"/>
      <c r="C186" s="90"/>
      <c r="D186" s="90"/>
      <c r="E186" s="90"/>
      <c r="F186" s="90"/>
      <c r="G186" s="90"/>
    </row>
    <row r="190" spans="1:7" s="39" customFormat="1" ht="12.75" customHeight="1">
      <c r="A190" s="96" t="s">
        <v>747</v>
      </c>
      <c r="B190" s="90"/>
      <c r="C190" s="90"/>
      <c r="D190" s="90"/>
      <c r="E190" s="90"/>
      <c r="F190" s="90"/>
      <c r="G190" s="90"/>
    </row>
  </sheetData>
  <mergeCells count="4">
    <mergeCell ref="A1:G1"/>
    <mergeCell ref="A185:G185"/>
    <mergeCell ref="A186:G186"/>
    <mergeCell ref="A190:G190"/>
  </mergeCells>
  <pageMargins left="0.5" right="0.5" top="0.5" bottom="0.5" header="0.3" footer="0.3"/>
  <pageSetup fitToHeight="32767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90"/>
  <sheetViews>
    <sheetView workbookViewId="0">
      <pane xSplit="1" ySplit="4" topLeftCell="B162" activePane="bottomRight" state="frozen"/>
      <selection pane="topRight"/>
      <selection pane="bottomLeft"/>
      <selection pane="bottomRight" sqref="A1:XFD183"/>
    </sheetView>
  </sheetViews>
  <sheetFormatPr baseColWidth="10" defaultColWidth="8.83203125" defaultRowHeight="12.75" customHeight="1" x14ac:dyDescent="0"/>
  <cols>
    <col min="1" max="1" width="47.6640625" style="39" customWidth="1"/>
    <col min="2" max="7" width="12" style="39" customWidth="1"/>
    <col min="8" max="16384" width="8.83203125" style="42"/>
  </cols>
  <sheetData>
    <row r="1" spans="1:7" s="39" customFormat="1" ht="25.5" customHeight="1">
      <c r="A1" s="89" t="s">
        <v>748</v>
      </c>
      <c r="B1" s="90"/>
      <c r="C1" s="90"/>
      <c r="D1" s="90"/>
      <c r="E1" s="90"/>
      <c r="F1" s="90"/>
      <c r="G1" s="90"/>
    </row>
    <row r="2" spans="1:7" s="39" customFormat="1" ht="12.75" customHeight="1">
      <c r="A2" s="40" t="s">
        <v>585</v>
      </c>
    </row>
    <row r="4" spans="1:7" ht="38.25" customHeight="1">
      <c r="A4" s="41" t="s">
        <v>586</v>
      </c>
      <c r="B4" s="41" t="s">
        <v>153</v>
      </c>
      <c r="C4" s="41" t="s">
        <v>587</v>
      </c>
      <c r="D4" s="41" t="s">
        <v>588</v>
      </c>
      <c r="E4" s="41" t="s">
        <v>589</v>
      </c>
      <c r="F4" s="41" t="s">
        <v>590</v>
      </c>
      <c r="G4" s="41" t="s">
        <v>591</v>
      </c>
    </row>
    <row r="5" spans="1:7" s="39" customFormat="1" ht="12">
      <c r="A5" s="43" t="s">
        <v>178</v>
      </c>
      <c r="B5" s="44">
        <v>128437</v>
      </c>
      <c r="C5" s="44">
        <v>25672</v>
      </c>
      <c r="D5" s="44">
        <v>25562</v>
      </c>
      <c r="E5" s="44">
        <v>25700</v>
      </c>
      <c r="F5" s="44">
        <v>25730</v>
      </c>
      <c r="G5" s="44">
        <v>25773</v>
      </c>
    </row>
    <row r="6" spans="1:7" s="39" customFormat="1" ht="12">
      <c r="A6" s="43" t="s">
        <v>592</v>
      </c>
      <c r="B6" s="45">
        <v>100</v>
      </c>
      <c r="C6" s="45">
        <v>20</v>
      </c>
      <c r="D6" s="45">
        <v>19.899999999999999</v>
      </c>
      <c r="E6" s="45">
        <v>20</v>
      </c>
      <c r="F6" s="45">
        <v>20</v>
      </c>
      <c r="G6" s="45">
        <v>20.100000000000001</v>
      </c>
    </row>
    <row r="7" spans="1:7" s="39" customFormat="1" ht="12">
      <c r="A7" s="46" t="s">
        <v>593</v>
      </c>
    </row>
    <row r="8" spans="1:7" s="39" customFormat="1" ht="12">
      <c r="A8" s="43" t="s">
        <v>594</v>
      </c>
    </row>
    <row r="9" spans="1:7" s="39" customFormat="1" ht="12">
      <c r="A9" s="46" t="s">
        <v>593</v>
      </c>
    </row>
    <row r="10" spans="1:7" s="39" customFormat="1" ht="12">
      <c r="A10" s="47" t="s">
        <v>595</v>
      </c>
      <c r="B10" s="48">
        <v>69627</v>
      </c>
      <c r="C10" s="48">
        <v>10916</v>
      </c>
      <c r="D10" s="48">
        <v>28343</v>
      </c>
      <c r="E10" s="48">
        <v>49606</v>
      </c>
      <c r="F10" s="48">
        <v>80813</v>
      </c>
      <c r="G10" s="48">
        <v>177851</v>
      </c>
    </row>
    <row r="11" spans="1:7" s="39" customFormat="1" ht="12">
      <c r="A11" s="47" t="s">
        <v>596</v>
      </c>
      <c r="B11" s="44">
        <v>60448</v>
      </c>
      <c r="C11" s="44">
        <v>11416</v>
      </c>
      <c r="D11" s="44">
        <v>28727</v>
      </c>
      <c r="E11" s="44">
        <v>46807</v>
      </c>
      <c r="F11" s="44">
        <v>72375</v>
      </c>
      <c r="G11" s="44">
        <v>142446</v>
      </c>
    </row>
    <row r="12" spans="1:7" s="39" customFormat="1" ht="12">
      <c r="A12" s="46" t="s">
        <v>593</v>
      </c>
    </row>
    <row r="13" spans="1:7" s="39" customFormat="1" ht="12">
      <c r="A13" s="47" t="s">
        <v>187</v>
      </c>
      <c r="B13" s="45">
        <v>50.5</v>
      </c>
      <c r="C13" s="45">
        <v>53.3</v>
      </c>
      <c r="D13" s="45">
        <v>53.6</v>
      </c>
      <c r="E13" s="45">
        <v>49.3</v>
      </c>
      <c r="F13" s="45">
        <v>47.9</v>
      </c>
      <c r="G13" s="45">
        <v>48.7</v>
      </c>
    </row>
    <row r="14" spans="1:7" s="39" customFormat="1" ht="12">
      <c r="A14" s="46" t="s">
        <v>593</v>
      </c>
    </row>
    <row r="15" spans="1:7" s="39" customFormat="1" ht="12">
      <c r="A15" s="47" t="s">
        <v>423</v>
      </c>
    </row>
    <row r="16" spans="1:7" s="39" customFormat="1" ht="12">
      <c r="A16" s="49" t="s">
        <v>732</v>
      </c>
      <c r="B16" s="45">
        <v>2.5</v>
      </c>
      <c r="C16" s="45">
        <v>1.7</v>
      </c>
      <c r="D16" s="45">
        <v>2.2000000000000002</v>
      </c>
      <c r="E16" s="45">
        <v>2.5</v>
      </c>
      <c r="F16" s="45">
        <v>2.9</v>
      </c>
      <c r="G16" s="45">
        <v>3.1</v>
      </c>
    </row>
    <row r="17" spans="1:7" s="39" customFormat="1" ht="12">
      <c r="A17" s="49" t="s">
        <v>190</v>
      </c>
      <c r="B17" s="45">
        <v>0.6</v>
      </c>
      <c r="C17" s="45">
        <v>0.3</v>
      </c>
      <c r="D17" s="45">
        <v>0.5</v>
      </c>
      <c r="E17" s="45">
        <v>0.6</v>
      </c>
      <c r="F17" s="45">
        <v>0.7</v>
      </c>
      <c r="G17" s="45">
        <v>0.8</v>
      </c>
    </row>
    <row r="18" spans="1:7" s="39" customFormat="1" ht="12">
      <c r="A18" s="49" t="s">
        <v>733</v>
      </c>
      <c r="B18" s="45">
        <v>0.4</v>
      </c>
      <c r="C18" s="45">
        <v>0.4</v>
      </c>
      <c r="D18" s="45">
        <v>0.5</v>
      </c>
      <c r="E18" s="45">
        <v>0.4</v>
      </c>
      <c r="F18" s="45">
        <v>0.3</v>
      </c>
      <c r="G18" s="45">
        <v>0.2</v>
      </c>
    </row>
    <row r="19" spans="1:7" s="39" customFormat="1" ht="12">
      <c r="A19" s="49" t="s">
        <v>192</v>
      </c>
      <c r="B19" s="45">
        <v>1.3</v>
      </c>
      <c r="C19" s="45">
        <v>0.5</v>
      </c>
      <c r="D19" s="45">
        <v>0.8</v>
      </c>
      <c r="E19" s="45">
        <v>1.3</v>
      </c>
      <c r="F19" s="45">
        <v>1.8</v>
      </c>
      <c r="G19" s="45">
        <v>2</v>
      </c>
    </row>
    <row r="20" spans="1:7" s="39" customFormat="1" ht="12">
      <c r="A20" s="49" t="s">
        <v>193</v>
      </c>
      <c r="B20" s="45">
        <v>1.9</v>
      </c>
      <c r="C20" s="45">
        <v>0.9</v>
      </c>
      <c r="D20" s="45">
        <v>1.5</v>
      </c>
      <c r="E20" s="45">
        <v>1.9</v>
      </c>
      <c r="F20" s="45">
        <v>2.4</v>
      </c>
      <c r="G20" s="45">
        <v>2.7</v>
      </c>
    </row>
    <row r="21" spans="1:7" s="39" customFormat="1" ht="12">
      <c r="A21" s="46" t="s">
        <v>593</v>
      </c>
    </row>
    <row r="22" spans="1:7" s="39" customFormat="1" ht="12">
      <c r="A22" s="43" t="s">
        <v>429</v>
      </c>
    </row>
    <row r="23" spans="1:7" s="39" customFormat="1" ht="12">
      <c r="A23" s="46" t="s">
        <v>593</v>
      </c>
    </row>
    <row r="24" spans="1:7" s="39" customFormat="1" ht="12">
      <c r="A24" s="47" t="s">
        <v>734</v>
      </c>
    </row>
    <row r="25" spans="1:7" s="39" customFormat="1" ht="12">
      <c r="A25" s="49" t="s">
        <v>735</v>
      </c>
      <c r="B25" s="50">
        <v>47</v>
      </c>
      <c r="C25" s="50">
        <v>37</v>
      </c>
      <c r="D25" s="50">
        <v>43</v>
      </c>
      <c r="E25" s="50">
        <v>48</v>
      </c>
      <c r="F25" s="50">
        <v>52</v>
      </c>
      <c r="G25" s="50">
        <v>56</v>
      </c>
    </row>
    <row r="26" spans="1:7" s="39" customFormat="1" ht="12">
      <c r="A26" s="49" t="s">
        <v>736</v>
      </c>
      <c r="B26" s="50">
        <v>53</v>
      </c>
      <c r="C26" s="50">
        <v>63</v>
      </c>
      <c r="D26" s="50">
        <v>57</v>
      </c>
      <c r="E26" s="50">
        <v>52</v>
      </c>
      <c r="F26" s="50">
        <v>48</v>
      </c>
      <c r="G26" s="50">
        <v>44</v>
      </c>
    </row>
    <row r="27" spans="1:7" s="39" customFormat="1" ht="12">
      <c r="A27" s="46" t="s">
        <v>593</v>
      </c>
    </row>
    <row r="28" spans="1:7" s="39" customFormat="1" ht="12">
      <c r="A28" s="47" t="s">
        <v>599</v>
      </c>
    </row>
    <row r="29" spans="1:7" s="39" customFormat="1" ht="12">
      <c r="A29" s="49" t="s">
        <v>600</v>
      </c>
      <c r="B29" s="50">
        <v>62</v>
      </c>
      <c r="C29" s="50">
        <v>38</v>
      </c>
      <c r="D29" s="50">
        <v>53</v>
      </c>
      <c r="E29" s="50">
        <v>60</v>
      </c>
      <c r="F29" s="50">
        <v>73</v>
      </c>
      <c r="G29" s="50">
        <v>87</v>
      </c>
    </row>
    <row r="30" spans="1:7" s="39" customFormat="1" ht="12">
      <c r="A30" s="51" t="s">
        <v>601</v>
      </c>
      <c r="B30" s="50">
        <v>35</v>
      </c>
      <c r="C30" s="50">
        <v>11</v>
      </c>
      <c r="D30" s="50">
        <v>18</v>
      </c>
      <c r="E30" s="50">
        <v>32</v>
      </c>
      <c r="F30" s="50">
        <v>52</v>
      </c>
      <c r="G30" s="50">
        <v>65</v>
      </c>
    </row>
    <row r="31" spans="1:7" s="39" customFormat="1" ht="12">
      <c r="A31" s="51" t="s">
        <v>602</v>
      </c>
      <c r="B31" s="50">
        <v>27</v>
      </c>
      <c r="C31" s="50">
        <v>27</v>
      </c>
      <c r="D31" s="50">
        <v>36</v>
      </c>
      <c r="E31" s="50">
        <v>28</v>
      </c>
      <c r="F31" s="50">
        <v>22</v>
      </c>
      <c r="G31" s="50">
        <v>22</v>
      </c>
    </row>
    <row r="32" spans="1:7" s="39" customFormat="1" ht="12">
      <c r="A32" s="49" t="s">
        <v>603</v>
      </c>
      <c r="B32" s="50">
        <v>38</v>
      </c>
      <c r="C32" s="50">
        <v>62</v>
      </c>
      <c r="D32" s="50">
        <v>47</v>
      </c>
      <c r="E32" s="50">
        <v>40</v>
      </c>
      <c r="F32" s="50">
        <v>27</v>
      </c>
      <c r="G32" s="50">
        <v>13</v>
      </c>
    </row>
    <row r="33" spans="1:7" s="39" customFormat="1" ht="12">
      <c r="A33" s="46" t="s">
        <v>593</v>
      </c>
    </row>
    <row r="34" spans="1:7" s="39" customFormat="1" ht="12">
      <c r="A34" s="47" t="s">
        <v>604</v>
      </c>
    </row>
    <row r="35" spans="1:7" s="39" customFormat="1" ht="12">
      <c r="A35" s="49" t="s">
        <v>605</v>
      </c>
      <c r="B35" s="50">
        <v>13</v>
      </c>
      <c r="C35" s="50">
        <v>19</v>
      </c>
      <c r="D35" s="50">
        <v>16</v>
      </c>
      <c r="E35" s="50">
        <v>13</v>
      </c>
      <c r="F35" s="50">
        <v>11</v>
      </c>
      <c r="G35" s="50">
        <v>7</v>
      </c>
    </row>
    <row r="36" spans="1:7" s="39" customFormat="1" ht="12">
      <c r="A36" s="49" t="s">
        <v>606</v>
      </c>
      <c r="B36" s="50">
        <v>87</v>
      </c>
      <c r="C36" s="50">
        <v>81</v>
      </c>
      <c r="D36" s="50">
        <v>84</v>
      </c>
      <c r="E36" s="50">
        <v>87</v>
      </c>
      <c r="F36" s="50">
        <v>89</v>
      </c>
      <c r="G36" s="50">
        <v>93</v>
      </c>
    </row>
    <row r="37" spans="1:7" s="39" customFormat="1" ht="12">
      <c r="A37" s="46" t="s">
        <v>593</v>
      </c>
    </row>
    <row r="38" spans="1:7" s="39" customFormat="1" ht="12">
      <c r="A38" s="47" t="s">
        <v>607</v>
      </c>
    </row>
    <row r="39" spans="1:7" s="39" customFormat="1" ht="12">
      <c r="A39" s="49" t="s">
        <v>608</v>
      </c>
      <c r="B39" s="50">
        <v>13</v>
      </c>
      <c r="C39" s="50">
        <v>13</v>
      </c>
      <c r="D39" s="50">
        <v>16</v>
      </c>
      <c r="E39" s="50">
        <v>16</v>
      </c>
      <c r="F39" s="50">
        <v>12</v>
      </c>
      <c r="G39" s="50">
        <v>7</v>
      </c>
    </row>
    <row r="40" spans="1:7" s="39" customFormat="1" ht="12">
      <c r="A40" s="49" t="s">
        <v>609</v>
      </c>
      <c r="B40" s="50">
        <v>87</v>
      </c>
      <c r="C40" s="50">
        <v>87</v>
      </c>
      <c r="D40" s="50">
        <v>84</v>
      </c>
      <c r="E40" s="50">
        <v>84</v>
      </c>
      <c r="F40" s="50">
        <v>88</v>
      </c>
      <c r="G40" s="50">
        <v>93</v>
      </c>
    </row>
    <row r="41" spans="1:7" s="39" customFormat="1" ht="12">
      <c r="A41" s="46" t="s">
        <v>593</v>
      </c>
    </row>
    <row r="42" spans="1:7" s="39" customFormat="1" ht="12">
      <c r="A42" s="47" t="s">
        <v>610</v>
      </c>
    </row>
    <row r="43" spans="1:7" s="39" customFormat="1" ht="12">
      <c r="A43" s="49" t="s">
        <v>611</v>
      </c>
      <c r="B43" s="50">
        <v>3</v>
      </c>
      <c r="C43" s="50">
        <v>6</v>
      </c>
      <c r="D43" s="50">
        <v>4</v>
      </c>
      <c r="E43" s="50">
        <v>3</v>
      </c>
      <c r="F43" s="50">
        <v>2</v>
      </c>
      <c r="G43" s="52" t="s">
        <v>214</v>
      </c>
    </row>
    <row r="44" spans="1:7" s="39" customFormat="1" ht="12">
      <c r="A44" s="49" t="s">
        <v>612</v>
      </c>
      <c r="B44" s="50">
        <v>32</v>
      </c>
      <c r="C44" s="50">
        <v>45</v>
      </c>
      <c r="D44" s="50">
        <v>44</v>
      </c>
      <c r="E44" s="50">
        <v>33</v>
      </c>
      <c r="F44" s="50">
        <v>25</v>
      </c>
      <c r="G44" s="50">
        <v>13</v>
      </c>
    </row>
    <row r="45" spans="1:7" s="39" customFormat="1" ht="12">
      <c r="A45" s="49" t="s">
        <v>613</v>
      </c>
      <c r="B45" s="50">
        <v>64</v>
      </c>
      <c r="C45" s="50">
        <v>48</v>
      </c>
      <c r="D45" s="50">
        <v>51</v>
      </c>
      <c r="E45" s="50">
        <v>63</v>
      </c>
      <c r="F45" s="50">
        <v>73</v>
      </c>
      <c r="G45" s="50">
        <v>86</v>
      </c>
    </row>
    <row r="46" spans="1:7" s="39" customFormat="1" ht="12">
      <c r="A46" s="49" t="s">
        <v>614</v>
      </c>
      <c r="B46" s="52" t="s">
        <v>214</v>
      </c>
      <c r="C46" s="50">
        <v>1</v>
      </c>
      <c r="D46" s="50">
        <v>1</v>
      </c>
      <c r="E46" s="52" t="s">
        <v>214</v>
      </c>
      <c r="F46" s="52" t="s">
        <v>214</v>
      </c>
      <c r="G46" s="52" t="s">
        <v>214</v>
      </c>
    </row>
    <row r="47" spans="1:7" s="39" customFormat="1" ht="12">
      <c r="A47" s="46" t="s">
        <v>593</v>
      </c>
    </row>
    <row r="48" spans="1:7" s="39" customFormat="1" ht="12">
      <c r="A48" s="47" t="s">
        <v>615</v>
      </c>
      <c r="B48" s="50">
        <v>87</v>
      </c>
      <c r="C48" s="50">
        <v>63</v>
      </c>
      <c r="D48" s="50">
        <v>86</v>
      </c>
      <c r="E48" s="50">
        <v>93</v>
      </c>
      <c r="F48" s="50">
        <v>97</v>
      </c>
      <c r="G48" s="50">
        <v>98</v>
      </c>
    </row>
    <row r="49" spans="1:7" s="39" customFormat="1" ht="12">
      <c r="A49" s="46" t="s">
        <v>593</v>
      </c>
    </row>
    <row r="50" spans="1:7" s="39" customFormat="1" ht="12">
      <c r="A50" s="43" t="s">
        <v>616</v>
      </c>
      <c r="B50" s="48">
        <v>7186766</v>
      </c>
      <c r="C50" s="45">
        <v>8.6999999999999993</v>
      </c>
      <c r="D50" s="45">
        <v>12.5</v>
      </c>
      <c r="E50" s="45">
        <v>16.399999999999999</v>
      </c>
      <c r="F50" s="45">
        <v>22.8</v>
      </c>
      <c r="G50" s="45">
        <v>39.6</v>
      </c>
    </row>
    <row r="51" spans="1:7" s="39" customFormat="1" ht="12">
      <c r="A51" s="46" t="s">
        <v>593</v>
      </c>
    </row>
    <row r="52" spans="1:7" s="39" customFormat="1" ht="12">
      <c r="A52" s="47" t="s">
        <v>617</v>
      </c>
      <c r="B52" s="44">
        <v>900446</v>
      </c>
      <c r="C52" s="45">
        <v>10.7</v>
      </c>
      <c r="D52" s="45">
        <v>14.3</v>
      </c>
      <c r="E52" s="45">
        <v>16.5</v>
      </c>
      <c r="F52" s="45">
        <v>23.2</v>
      </c>
      <c r="G52" s="45">
        <v>35.200000000000003</v>
      </c>
    </row>
    <row r="53" spans="1:7" s="39" customFormat="1" ht="12">
      <c r="A53" s="49" t="s">
        <v>618</v>
      </c>
      <c r="B53" s="44">
        <v>514702</v>
      </c>
      <c r="C53" s="45">
        <v>12.4</v>
      </c>
      <c r="D53" s="45">
        <v>16.3</v>
      </c>
      <c r="E53" s="45">
        <v>17.2</v>
      </c>
      <c r="F53" s="45">
        <v>22.6</v>
      </c>
      <c r="G53" s="45">
        <v>31.5</v>
      </c>
    </row>
    <row r="54" spans="1:7" s="39" customFormat="1" ht="12">
      <c r="A54" s="51" t="s">
        <v>619</v>
      </c>
      <c r="B54" s="44">
        <v>66391</v>
      </c>
      <c r="C54" s="45">
        <v>12.9</v>
      </c>
      <c r="D54" s="45">
        <v>16.7</v>
      </c>
      <c r="E54" s="45">
        <v>17.399999999999999</v>
      </c>
      <c r="F54" s="45">
        <v>23.1</v>
      </c>
      <c r="G54" s="45">
        <v>30</v>
      </c>
    </row>
    <row r="55" spans="1:7" s="39" customFormat="1" ht="12">
      <c r="A55" s="53" t="s">
        <v>620</v>
      </c>
      <c r="B55" s="44">
        <v>22068</v>
      </c>
      <c r="C55" s="45">
        <v>13.8</v>
      </c>
      <c r="D55" s="45">
        <v>16.5</v>
      </c>
      <c r="E55" s="45">
        <v>16.399999999999999</v>
      </c>
      <c r="F55" s="45">
        <v>22.6</v>
      </c>
      <c r="G55" s="45">
        <v>30.6</v>
      </c>
    </row>
    <row r="56" spans="1:7" s="39" customFormat="1" ht="12">
      <c r="A56" s="53" t="s">
        <v>621</v>
      </c>
      <c r="B56" s="44">
        <v>44322</v>
      </c>
      <c r="C56" s="45">
        <v>12.4</v>
      </c>
      <c r="D56" s="45">
        <v>16.8</v>
      </c>
      <c r="E56" s="45">
        <v>17.899999999999999</v>
      </c>
      <c r="F56" s="45">
        <v>23.3</v>
      </c>
      <c r="G56" s="45">
        <v>29.7</v>
      </c>
    </row>
    <row r="57" spans="1:7" s="39" customFormat="1" ht="12">
      <c r="A57" s="51" t="s">
        <v>622</v>
      </c>
      <c r="B57" s="44">
        <v>114849</v>
      </c>
      <c r="C57" s="45">
        <v>13.2</v>
      </c>
      <c r="D57" s="45">
        <v>17.3</v>
      </c>
      <c r="E57" s="45">
        <v>17.100000000000001</v>
      </c>
      <c r="F57" s="45">
        <v>22.5</v>
      </c>
      <c r="G57" s="45">
        <v>29.9</v>
      </c>
    </row>
    <row r="58" spans="1:7" s="39" customFormat="1" ht="12">
      <c r="A58" s="53" t="s">
        <v>623</v>
      </c>
      <c r="B58" s="44">
        <v>31423</v>
      </c>
      <c r="C58" s="45">
        <v>12.9</v>
      </c>
      <c r="D58" s="45">
        <v>18.3</v>
      </c>
      <c r="E58" s="45">
        <v>16.7</v>
      </c>
      <c r="F58" s="45">
        <v>22.2</v>
      </c>
      <c r="G58" s="45">
        <v>30</v>
      </c>
    </row>
    <row r="59" spans="1:7" s="39" customFormat="1" ht="12">
      <c r="A59" s="53" t="s">
        <v>624</v>
      </c>
      <c r="B59" s="44">
        <v>21158</v>
      </c>
      <c r="C59" s="45">
        <v>13.8</v>
      </c>
      <c r="D59" s="45">
        <v>19.899999999999999</v>
      </c>
      <c r="E59" s="45">
        <v>16.5</v>
      </c>
      <c r="F59" s="45">
        <v>22.5</v>
      </c>
      <c r="G59" s="45">
        <v>27.2</v>
      </c>
    </row>
    <row r="60" spans="1:7" s="39" customFormat="1" ht="12">
      <c r="A60" s="53" t="s">
        <v>625</v>
      </c>
      <c r="B60" s="44">
        <v>15926</v>
      </c>
      <c r="C60" s="45">
        <v>11.5</v>
      </c>
      <c r="D60" s="45">
        <v>16</v>
      </c>
      <c r="E60" s="45">
        <v>18.8</v>
      </c>
      <c r="F60" s="45">
        <v>23.4</v>
      </c>
      <c r="G60" s="45">
        <v>30.3</v>
      </c>
    </row>
    <row r="61" spans="1:7" s="39" customFormat="1" ht="12">
      <c r="A61" s="53" t="s">
        <v>626</v>
      </c>
      <c r="B61" s="44">
        <v>22111</v>
      </c>
      <c r="C61" s="45">
        <v>14</v>
      </c>
      <c r="D61" s="45">
        <v>16.100000000000001</v>
      </c>
      <c r="E61" s="45">
        <v>17.2</v>
      </c>
      <c r="F61" s="45">
        <v>22.4</v>
      </c>
      <c r="G61" s="45">
        <v>30.3</v>
      </c>
    </row>
    <row r="62" spans="1:7" s="39" customFormat="1" ht="12">
      <c r="A62" s="53" t="s">
        <v>627</v>
      </c>
      <c r="B62" s="44">
        <v>16114</v>
      </c>
      <c r="C62" s="45">
        <v>12.4</v>
      </c>
      <c r="D62" s="45">
        <v>15</v>
      </c>
      <c r="E62" s="45">
        <v>16.399999999999999</v>
      </c>
      <c r="F62" s="45">
        <v>22.2</v>
      </c>
      <c r="G62" s="45">
        <v>34</v>
      </c>
    </row>
    <row r="63" spans="1:7" s="39" customFormat="1" ht="12">
      <c r="A63" s="53" t="s">
        <v>628</v>
      </c>
      <c r="B63" s="44">
        <v>8117</v>
      </c>
      <c r="C63" s="45">
        <v>15.2</v>
      </c>
      <c r="D63" s="45">
        <v>17.399999999999999</v>
      </c>
      <c r="E63" s="45">
        <v>18.3</v>
      </c>
      <c r="F63" s="45">
        <v>22.5</v>
      </c>
      <c r="G63" s="45">
        <v>26.7</v>
      </c>
    </row>
    <row r="64" spans="1:7" s="39" customFormat="1" ht="12">
      <c r="A64" s="51" t="s">
        <v>629</v>
      </c>
      <c r="B64" s="44">
        <v>52911</v>
      </c>
      <c r="C64" s="45">
        <v>12.1</v>
      </c>
      <c r="D64" s="45">
        <v>15.9</v>
      </c>
      <c r="E64" s="45">
        <v>17.5</v>
      </c>
      <c r="F64" s="45">
        <v>22.4</v>
      </c>
      <c r="G64" s="45">
        <v>32.1</v>
      </c>
    </row>
    <row r="65" spans="1:7" s="39" customFormat="1" ht="12">
      <c r="A65" s="53" t="s">
        <v>630</v>
      </c>
      <c r="B65" s="44">
        <v>17918</v>
      </c>
      <c r="C65" s="45">
        <v>13.5</v>
      </c>
      <c r="D65" s="45">
        <v>17</v>
      </c>
      <c r="E65" s="45">
        <v>17.899999999999999</v>
      </c>
      <c r="F65" s="45">
        <v>22.2</v>
      </c>
      <c r="G65" s="45">
        <v>29.4</v>
      </c>
    </row>
    <row r="66" spans="1:7" s="39" customFormat="1" ht="12">
      <c r="A66" s="53" t="s">
        <v>631</v>
      </c>
      <c r="B66" s="44">
        <v>34993</v>
      </c>
      <c r="C66" s="45">
        <v>11.4</v>
      </c>
      <c r="D66" s="45">
        <v>15.4</v>
      </c>
      <c r="E66" s="45">
        <v>17.3</v>
      </c>
      <c r="F66" s="45">
        <v>22.4</v>
      </c>
      <c r="G66" s="45">
        <v>33.5</v>
      </c>
    </row>
    <row r="67" spans="1:7" s="39" customFormat="1" ht="12">
      <c r="A67" s="51" t="s">
        <v>632</v>
      </c>
      <c r="B67" s="44">
        <v>98557</v>
      </c>
      <c r="C67" s="45">
        <v>12.6</v>
      </c>
      <c r="D67" s="45">
        <v>16.100000000000001</v>
      </c>
      <c r="E67" s="45">
        <v>16.7</v>
      </c>
      <c r="F67" s="45">
        <v>22.5</v>
      </c>
      <c r="G67" s="45">
        <v>32.1</v>
      </c>
    </row>
    <row r="68" spans="1:7" s="39" customFormat="1" ht="12">
      <c r="A68" s="53" t="s">
        <v>633</v>
      </c>
      <c r="B68" s="44">
        <v>36381</v>
      </c>
      <c r="C68" s="45">
        <v>11.5</v>
      </c>
      <c r="D68" s="45">
        <v>15.9</v>
      </c>
      <c r="E68" s="45">
        <v>16.899999999999999</v>
      </c>
      <c r="F68" s="45">
        <v>22.8</v>
      </c>
      <c r="G68" s="45">
        <v>32.9</v>
      </c>
    </row>
    <row r="69" spans="1:7" s="39" customFormat="1" ht="12">
      <c r="A69" s="53" t="s">
        <v>634</v>
      </c>
      <c r="B69" s="44">
        <v>31675</v>
      </c>
      <c r="C69" s="45">
        <v>12.9</v>
      </c>
      <c r="D69" s="45">
        <v>16</v>
      </c>
      <c r="E69" s="45">
        <v>16.3</v>
      </c>
      <c r="F69" s="45">
        <v>21.9</v>
      </c>
      <c r="G69" s="45">
        <v>32.9</v>
      </c>
    </row>
    <row r="70" spans="1:7" s="39" customFormat="1" ht="12">
      <c r="A70" s="53" t="s">
        <v>635</v>
      </c>
      <c r="B70" s="44">
        <v>13806</v>
      </c>
      <c r="C70" s="45">
        <v>12.9</v>
      </c>
      <c r="D70" s="45">
        <v>15.6</v>
      </c>
      <c r="E70" s="45">
        <v>17.600000000000001</v>
      </c>
      <c r="F70" s="45">
        <v>22.9</v>
      </c>
      <c r="G70" s="45">
        <v>31</v>
      </c>
    </row>
    <row r="71" spans="1:7" s="39" customFormat="1" ht="12">
      <c r="A71" s="53" t="s">
        <v>636</v>
      </c>
      <c r="B71" s="44">
        <v>16695</v>
      </c>
      <c r="C71" s="45">
        <v>13.9</v>
      </c>
      <c r="D71" s="45">
        <v>17.399999999999999</v>
      </c>
      <c r="E71" s="45">
        <v>16.7</v>
      </c>
      <c r="F71" s="45">
        <v>22.4</v>
      </c>
      <c r="G71" s="45">
        <v>29.7</v>
      </c>
    </row>
    <row r="72" spans="1:7" s="39" customFormat="1" ht="12">
      <c r="A72" s="51" t="s">
        <v>637</v>
      </c>
      <c r="B72" s="44">
        <v>181993</v>
      </c>
      <c r="C72" s="45">
        <v>11.9</v>
      </c>
      <c r="D72" s="45">
        <v>15.7</v>
      </c>
      <c r="E72" s="45">
        <v>17.3</v>
      </c>
      <c r="F72" s="45">
        <v>22.7</v>
      </c>
      <c r="G72" s="45">
        <v>32.5</v>
      </c>
    </row>
    <row r="73" spans="1:7" s="39" customFormat="1" ht="12">
      <c r="A73" s="53" t="s">
        <v>638</v>
      </c>
      <c r="B73" s="44">
        <v>19899</v>
      </c>
      <c r="C73" s="45">
        <v>10.9</v>
      </c>
      <c r="D73" s="45">
        <v>14.4</v>
      </c>
      <c r="E73" s="45">
        <v>15.8</v>
      </c>
      <c r="F73" s="45">
        <v>21.3</v>
      </c>
      <c r="G73" s="45">
        <v>37.6</v>
      </c>
    </row>
    <row r="74" spans="1:7" s="39" customFormat="1" ht="12">
      <c r="A74" s="53" t="s">
        <v>639</v>
      </c>
      <c r="B74" s="44">
        <v>14272</v>
      </c>
      <c r="C74" s="45">
        <v>13.6</v>
      </c>
      <c r="D74" s="45">
        <v>17.2</v>
      </c>
      <c r="E74" s="45">
        <v>18.100000000000001</v>
      </c>
      <c r="F74" s="45">
        <v>22.3</v>
      </c>
      <c r="G74" s="45">
        <v>28.8</v>
      </c>
    </row>
    <row r="75" spans="1:7" s="39" customFormat="1" ht="12">
      <c r="A75" s="53" t="s">
        <v>640</v>
      </c>
      <c r="B75" s="44">
        <v>93116</v>
      </c>
      <c r="C75" s="45">
        <v>11.6</v>
      </c>
      <c r="D75" s="45">
        <v>15.3</v>
      </c>
      <c r="E75" s="45">
        <v>17.399999999999999</v>
      </c>
      <c r="F75" s="45">
        <v>23.1</v>
      </c>
      <c r="G75" s="45">
        <v>32.5</v>
      </c>
    </row>
    <row r="76" spans="1:7" s="39" customFormat="1" ht="12">
      <c r="A76" s="53" t="s">
        <v>641</v>
      </c>
      <c r="B76" s="44">
        <v>47969</v>
      </c>
      <c r="C76" s="45">
        <v>13.3</v>
      </c>
      <c r="D76" s="45">
        <v>17.100000000000001</v>
      </c>
      <c r="E76" s="45">
        <v>17.600000000000001</v>
      </c>
      <c r="F76" s="45">
        <v>22.4</v>
      </c>
      <c r="G76" s="45">
        <v>29.6</v>
      </c>
    </row>
    <row r="77" spans="1:7" s="39" customFormat="1" ht="12">
      <c r="A77" s="53" t="s">
        <v>642</v>
      </c>
      <c r="B77" s="44">
        <v>6736</v>
      </c>
      <c r="C77" s="45">
        <v>4.3</v>
      </c>
      <c r="D77" s="45">
        <v>10.3</v>
      </c>
      <c r="E77" s="45">
        <v>15.5</v>
      </c>
      <c r="F77" s="45">
        <v>25.2</v>
      </c>
      <c r="G77" s="45">
        <v>44.7</v>
      </c>
    </row>
    <row r="78" spans="1:7" s="39" customFormat="1" ht="12">
      <c r="A78" s="49" t="s">
        <v>643</v>
      </c>
      <c r="B78" s="44">
        <v>385744</v>
      </c>
      <c r="C78" s="45">
        <v>8.4</v>
      </c>
      <c r="D78" s="45">
        <v>11.6</v>
      </c>
      <c r="E78" s="45">
        <v>15.7</v>
      </c>
      <c r="F78" s="45">
        <v>24.1</v>
      </c>
      <c r="G78" s="45">
        <v>40.200000000000003</v>
      </c>
    </row>
    <row r="79" spans="1:7" s="39" customFormat="1" ht="12">
      <c r="A79" s="46" t="s">
        <v>593</v>
      </c>
    </row>
    <row r="80" spans="1:7" s="39" customFormat="1" ht="12">
      <c r="A80" s="47" t="s">
        <v>644</v>
      </c>
      <c r="B80" s="44">
        <v>66053</v>
      </c>
      <c r="C80" s="45">
        <v>7.6</v>
      </c>
      <c r="D80" s="45">
        <v>9.8000000000000007</v>
      </c>
      <c r="E80" s="45">
        <v>15.1</v>
      </c>
      <c r="F80" s="45">
        <v>22.4</v>
      </c>
      <c r="G80" s="45">
        <v>45.1</v>
      </c>
    </row>
    <row r="81" spans="1:7" s="39" customFormat="1" ht="12">
      <c r="A81" s="46" t="s">
        <v>593</v>
      </c>
    </row>
    <row r="82" spans="1:7" s="39" customFormat="1" ht="12">
      <c r="A82" s="47" t="s">
        <v>645</v>
      </c>
      <c r="B82" s="44">
        <v>2364054</v>
      </c>
      <c r="C82" s="45">
        <v>10.7</v>
      </c>
      <c r="D82" s="45">
        <v>13.9</v>
      </c>
      <c r="E82" s="45">
        <v>17.2</v>
      </c>
      <c r="F82" s="45">
        <v>22.2</v>
      </c>
      <c r="G82" s="45">
        <v>36</v>
      </c>
    </row>
    <row r="83" spans="1:7" s="39" customFormat="1" ht="12">
      <c r="A83" s="49" t="s">
        <v>646</v>
      </c>
      <c r="B83" s="44">
        <v>1379703</v>
      </c>
      <c r="C83" s="45">
        <v>11.2</v>
      </c>
      <c r="D83" s="45">
        <v>13.6</v>
      </c>
      <c r="E83" s="45">
        <v>16.7</v>
      </c>
      <c r="F83" s="45">
        <v>22</v>
      </c>
      <c r="G83" s="45">
        <v>36.5</v>
      </c>
    </row>
    <row r="84" spans="1:7" s="39" customFormat="1" ht="12">
      <c r="A84" s="51" t="s">
        <v>647</v>
      </c>
      <c r="B84" s="44">
        <v>797604</v>
      </c>
      <c r="C84" s="45">
        <v>5.8</v>
      </c>
      <c r="D84" s="45">
        <v>9.3000000000000007</v>
      </c>
      <c r="E84" s="45">
        <v>14.1</v>
      </c>
      <c r="F84" s="45">
        <v>24.1</v>
      </c>
      <c r="G84" s="45">
        <v>46.7</v>
      </c>
    </row>
    <row r="85" spans="1:7" s="39" customFormat="1" ht="12">
      <c r="A85" s="53" t="s">
        <v>648</v>
      </c>
      <c r="B85" s="44">
        <v>367185</v>
      </c>
      <c r="C85" s="45">
        <v>3.7</v>
      </c>
      <c r="D85" s="45">
        <v>6.4</v>
      </c>
      <c r="E85" s="45">
        <v>13.4</v>
      </c>
      <c r="F85" s="45">
        <v>26.1</v>
      </c>
      <c r="G85" s="45">
        <v>50.4</v>
      </c>
    </row>
    <row r="86" spans="1:7" s="39" customFormat="1" ht="12">
      <c r="A86" s="53" t="s">
        <v>649</v>
      </c>
      <c r="B86" s="44">
        <v>245762</v>
      </c>
      <c r="C86" s="45">
        <v>7.1</v>
      </c>
      <c r="D86" s="45">
        <v>10.8</v>
      </c>
      <c r="E86" s="45">
        <v>14.5</v>
      </c>
      <c r="F86" s="45">
        <v>22.2</v>
      </c>
      <c r="G86" s="45">
        <v>45.4</v>
      </c>
    </row>
    <row r="87" spans="1:7" s="39" customFormat="1" ht="12">
      <c r="A87" s="53" t="s">
        <v>650</v>
      </c>
      <c r="B87" s="44">
        <v>184657</v>
      </c>
      <c r="C87" s="45">
        <v>8.5</v>
      </c>
      <c r="D87" s="45">
        <v>13.1</v>
      </c>
      <c r="E87" s="45">
        <v>14.8</v>
      </c>
      <c r="F87" s="45">
        <v>22.8</v>
      </c>
      <c r="G87" s="45">
        <v>40.799999999999997</v>
      </c>
    </row>
    <row r="88" spans="1:7" s="39" customFormat="1" ht="12">
      <c r="A88" s="51" t="s">
        <v>651</v>
      </c>
      <c r="B88" s="44">
        <v>488331</v>
      </c>
      <c r="C88" s="45">
        <v>21.2</v>
      </c>
      <c r="D88" s="45">
        <v>21.6</v>
      </c>
      <c r="E88" s="45">
        <v>22.5</v>
      </c>
      <c r="F88" s="45">
        <v>19.3</v>
      </c>
      <c r="G88" s="45">
        <v>15.5</v>
      </c>
    </row>
    <row r="89" spans="1:7" s="39" customFormat="1" ht="12">
      <c r="A89" s="51" t="s">
        <v>652</v>
      </c>
      <c r="B89" s="44">
        <v>93768</v>
      </c>
      <c r="C89" s="45">
        <v>5</v>
      </c>
      <c r="D89" s="45">
        <v>8</v>
      </c>
      <c r="E89" s="45">
        <v>9.6999999999999993</v>
      </c>
      <c r="F89" s="45">
        <v>17.7</v>
      </c>
      <c r="G89" s="45">
        <v>59.6</v>
      </c>
    </row>
    <row r="90" spans="1:7" s="39" customFormat="1" ht="12">
      <c r="A90" s="49" t="s">
        <v>653</v>
      </c>
      <c r="B90" s="44">
        <v>498993</v>
      </c>
      <c r="C90" s="45">
        <v>12</v>
      </c>
      <c r="D90" s="45">
        <v>16.5</v>
      </c>
      <c r="E90" s="45">
        <v>19.399999999999999</v>
      </c>
      <c r="F90" s="45">
        <v>23</v>
      </c>
      <c r="G90" s="45">
        <v>29.2</v>
      </c>
    </row>
    <row r="91" spans="1:7" s="39" customFormat="1" ht="12">
      <c r="A91" s="51" t="s">
        <v>654</v>
      </c>
      <c r="B91" s="44">
        <v>54109</v>
      </c>
      <c r="C91" s="45">
        <v>12.3</v>
      </c>
      <c r="D91" s="45">
        <v>15.9</v>
      </c>
      <c r="E91" s="45">
        <v>18.399999999999999</v>
      </c>
      <c r="F91" s="45">
        <v>21.4</v>
      </c>
      <c r="G91" s="45">
        <v>32</v>
      </c>
    </row>
    <row r="92" spans="1:7" s="39" customFormat="1" ht="12">
      <c r="A92" s="51" t="s">
        <v>655</v>
      </c>
      <c r="B92" s="44">
        <v>187517</v>
      </c>
      <c r="C92" s="45">
        <v>13.9</v>
      </c>
      <c r="D92" s="45">
        <v>17.8</v>
      </c>
      <c r="E92" s="45">
        <v>19.600000000000001</v>
      </c>
      <c r="F92" s="45">
        <v>22.1</v>
      </c>
      <c r="G92" s="45">
        <v>26.5</v>
      </c>
    </row>
    <row r="93" spans="1:7" s="39" customFormat="1" ht="12">
      <c r="A93" s="51" t="s">
        <v>656</v>
      </c>
      <c r="B93" s="44">
        <v>14944</v>
      </c>
      <c r="C93" s="45">
        <v>11.9</v>
      </c>
      <c r="D93" s="45">
        <v>15.9</v>
      </c>
      <c r="E93" s="45">
        <v>18</v>
      </c>
      <c r="F93" s="45">
        <v>20</v>
      </c>
      <c r="G93" s="45">
        <v>34.299999999999997</v>
      </c>
    </row>
    <row r="94" spans="1:7" s="39" customFormat="1" ht="12">
      <c r="A94" s="51" t="s">
        <v>657</v>
      </c>
      <c r="B94" s="44">
        <v>173020</v>
      </c>
      <c r="C94" s="45">
        <v>10.199999999999999</v>
      </c>
      <c r="D94" s="45">
        <v>15.4</v>
      </c>
      <c r="E94" s="45">
        <v>19.8</v>
      </c>
      <c r="F94" s="45">
        <v>24.3</v>
      </c>
      <c r="G94" s="45">
        <v>30.3</v>
      </c>
    </row>
    <row r="95" spans="1:7" s="39" customFormat="1" ht="12">
      <c r="A95" s="53" t="s">
        <v>737</v>
      </c>
      <c r="B95" s="44">
        <v>41648</v>
      </c>
      <c r="C95" s="45">
        <v>14.8</v>
      </c>
      <c r="D95" s="45">
        <v>18.7</v>
      </c>
      <c r="E95" s="45">
        <v>18.7</v>
      </c>
      <c r="F95" s="45">
        <v>20.5</v>
      </c>
      <c r="G95" s="45">
        <v>27.3</v>
      </c>
    </row>
    <row r="96" spans="1:7" s="39" customFormat="1" ht="12">
      <c r="A96" s="53" t="s">
        <v>738</v>
      </c>
      <c r="B96" s="44">
        <v>131372</v>
      </c>
      <c r="C96" s="45">
        <v>8.6999999999999993</v>
      </c>
      <c r="D96" s="45">
        <v>14.4</v>
      </c>
      <c r="E96" s="45">
        <v>20.2</v>
      </c>
      <c r="F96" s="45">
        <v>25.5</v>
      </c>
      <c r="G96" s="45">
        <v>31.3</v>
      </c>
    </row>
    <row r="97" spans="1:7" s="39" customFormat="1" ht="12">
      <c r="A97" s="51" t="s">
        <v>658</v>
      </c>
      <c r="B97" s="44">
        <v>69403</v>
      </c>
      <c r="C97" s="45">
        <v>11.1</v>
      </c>
      <c r="D97" s="45">
        <v>15.8</v>
      </c>
      <c r="E97" s="45">
        <v>18.899999999999999</v>
      </c>
      <c r="F97" s="45">
        <v>23.8</v>
      </c>
      <c r="G97" s="45">
        <v>30.4</v>
      </c>
    </row>
    <row r="98" spans="1:7" s="39" customFormat="1" ht="12">
      <c r="A98" s="49" t="s">
        <v>659</v>
      </c>
      <c r="B98" s="44">
        <v>168069</v>
      </c>
      <c r="C98" s="45">
        <v>7.1</v>
      </c>
      <c r="D98" s="45">
        <v>10.9</v>
      </c>
      <c r="E98" s="45">
        <v>15.4</v>
      </c>
      <c r="F98" s="45">
        <v>20.6</v>
      </c>
      <c r="G98" s="45">
        <v>46.1</v>
      </c>
    </row>
    <row r="99" spans="1:7" s="39" customFormat="1" ht="12">
      <c r="A99" s="51" t="s">
        <v>660</v>
      </c>
      <c r="B99" s="44">
        <v>54815</v>
      </c>
      <c r="C99" s="45">
        <v>4.0999999999999996</v>
      </c>
      <c r="D99" s="45">
        <v>6.7</v>
      </c>
      <c r="E99" s="45">
        <v>14.1</v>
      </c>
      <c r="F99" s="45">
        <v>20</v>
      </c>
      <c r="G99" s="45">
        <v>55.1</v>
      </c>
    </row>
    <row r="100" spans="1:7" s="39" customFormat="1" ht="12">
      <c r="A100" s="51" t="s">
        <v>661</v>
      </c>
      <c r="B100" s="44">
        <v>113254</v>
      </c>
      <c r="C100" s="45">
        <v>8.5</v>
      </c>
      <c r="D100" s="45">
        <v>12.9</v>
      </c>
      <c r="E100" s="45">
        <v>16</v>
      </c>
      <c r="F100" s="45">
        <v>20.9</v>
      </c>
      <c r="G100" s="45">
        <v>41.8</v>
      </c>
    </row>
    <row r="101" spans="1:7" s="39" customFormat="1" ht="12">
      <c r="A101" s="49" t="s">
        <v>662</v>
      </c>
      <c r="B101" s="44">
        <v>83920</v>
      </c>
      <c r="C101" s="45">
        <v>11.5</v>
      </c>
      <c r="D101" s="45">
        <v>15.8</v>
      </c>
      <c r="E101" s="45">
        <v>17.2</v>
      </c>
      <c r="F101" s="45">
        <v>21.4</v>
      </c>
      <c r="G101" s="45">
        <v>34</v>
      </c>
    </row>
    <row r="102" spans="1:7" s="39" customFormat="1" ht="12">
      <c r="A102" s="51" t="s">
        <v>663</v>
      </c>
      <c r="B102" s="44">
        <v>19977</v>
      </c>
      <c r="C102" s="45">
        <v>12.4</v>
      </c>
      <c r="D102" s="45">
        <v>17.100000000000001</v>
      </c>
      <c r="E102" s="45">
        <v>18.5</v>
      </c>
      <c r="F102" s="45">
        <v>20</v>
      </c>
      <c r="G102" s="45">
        <v>32.1</v>
      </c>
    </row>
    <row r="103" spans="1:7" s="39" customFormat="1" ht="12">
      <c r="A103" s="51" t="s">
        <v>664</v>
      </c>
      <c r="B103" s="44">
        <v>47123</v>
      </c>
      <c r="C103" s="45">
        <v>11.7</v>
      </c>
      <c r="D103" s="45">
        <v>14.9</v>
      </c>
      <c r="E103" s="45">
        <v>16.2</v>
      </c>
      <c r="F103" s="45">
        <v>22.2</v>
      </c>
      <c r="G103" s="45">
        <v>34.9</v>
      </c>
    </row>
    <row r="104" spans="1:7" s="39" customFormat="1" ht="12">
      <c r="A104" s="51" t="s">
        <v>665</v>
      </c>
      <c r="B104" s="44">
        <v>16820</v>
      </c>
      <c r="C104" s="45">
        <v>10.1</v>
      </c>
      <c r="D104" s="45">
        <v>16.8</v>
      </c>
      <c r="E104" s="45">
        <v>18.399999999999999</v>
      </c>
      <c r="F104" s="45">
        <v>20.8</v>
      </c>
      <c r="G104" s="45">
        <v>33.9</v>
      </c>
    </row>
    <row r="105" spans="1:7" s="39" customFormat="1" ht="12">
      <c r="A105" s="49" t="s">
        <v>666</v>
      </c>
      <c r="B105" s="44">
        <v>233369</v>
      </c>
      <c r="C105" s="45">
        <v>7.6</v>
      </c>
      <c r="D105" s="45">
        <v>11.7</v>
      </c>
      <c r="E105" s="45">
        <v>16.399999999999999</v>
      </c>
      <c r="F105" s="45">
        <v>23.3</v>
      </c>
      <c r="G105" s="45">
        <v>41</v>
      </c>
    </row>
    <row r="106" spans="1:7" s="39" customFormat="1" ht="12">
      <c r="A106" s="51" t="s">
        <v>667</v>
      </c>
      <c r="B106" s="44">
        <v>14721</v>
      </c>
      <c r="C106" s="45">
        <v>8</v>
      </c>
      <c r="D106" s="45">
        <v>15.4</v>
      </c>
      <c r="E106" s="45">
        <v>16.5</v>
      </c>
      <c r="F106" s="45">
        <v>18.399999999999999</v>
      </c>
      <c r="G106" s="45">
        <v>41.8</v>
      </c>
    </row>
    <row r="107" spans="1:7" s="39" customFormat="1" ht="12">
      <c r="A107" s="51" t="s">
        <v>668</v>
      </c>
      <c r="B107" s="44">
        <v>64508</v>
      </c>
      <c r="C107" s="45">
        <v>6.3</v>
      </c>
      <c r="D107" s="45">
        <v>11.5</v>
      </c>
      <c r="E107" s="45">
        <v>16</v>
      </c>
      <c r="F107" s="45">
        <v>22.1</v>
      </c>
      <c r="G107" s="45">
        <v>44.1</v>
      </c>
    </row>
    <row r="108" spans="1:7" s="39" customFormat="1" ht="12">
      <c r="A108" s="51" t="s">
        <v>669</v>
      </c>
      <c r="B108" s="44">
        <v>2277</v>
      </c>
      <c r="C108" s="45">
        <v>7.9</v>
      </c>
      <c r="D108" s="45">
        <v>13.7</v>
      </c>
      <c r="E108" s="45">
        <v>11.9</v>
      </c>
      <c r="F108" s="45">
        <v>20.8</v>
      </c>
      <c r="G108" s="45">
        <v>45.6</v>
      </c>
    </row>
    <row r="109" spans="1:7" s="39" customFormat="1" ht="12">
      <c r="A109" s="51" t="s">
        <v>670</v>
      </c>
      <c r="B109" s="44">
        <v>34442</v>
      </c>
      <c r="C109" s="45">
        <v>9.6999999999999993</v>
      </c>
      <c r="D109" s="45">
        <v>13.7</v>
      </c>
      <c r="E109" s="45">
        <v>15.8</v>
      </c>
      <c r="F109" s="45">
        <v>26</v>
      </c>
      <c r="G109" s="45">
        <v>34.700000000000003</v>
      </c>
    </row>
    <row r="110" spans="1:7" s="39" customFormat="1" ht="12">
      <c r="A110" s="51" t="s">
        <v>671</v>
      </c>
      <c r="B110" s="44">
        <v>15075</v>
      </c>
      <c r="C110" s="45">
        <v>9</v>
      </c>
      <c r="D110" s="45">
        <v>14</v>
      </c>
      <c r="E110" s="45">
        <v>13.1</v>
      </c>
      <c r="F110" s="45">
        <v>24.2</v>
      </c>
      <c r="G110" s="45">
        <v>39.6</v>
      </c>
    </row>
    <row r="111" spans="1:7" s="39" customFormat="1" ht="12">
      <c r="A111" s="51" t="s">
        <v>672</v>
      </c>
      <c r="B111" s="44">
        <v>102348</v>
      </c>
      <c r="C111" s="45">
        <v>7.3</v>
      </c>
      <c r="D111" s="45">
        <v>10.3</v>
      </c>
      <c r="E111" s="45">
        <v>17.3</v>
      </c>
      <c r="F111" s="45">
        <v>23.9</v>
      </c>
      <c r="G111" s="45">
        <v>41.1</v>
      </c>
    </row>
    <row r="112" spans="1:7" s="39" customFormat="1" ht="12">
      <c r="A112" s="46" t="s">
        <v>593</v>
      </c>
    </row>
    <row r="113" spans="1:7" s="39" customFormat="1" ht="12">
      <c r="A113" s="47" t="s">
        <v>673</v>
      </c>
      <c r="B113" s="44">
        <v>236770</v>
      </c>
      <c r="C113" s="45">
        <v>8.4</v>
      </c>
      <c r="D113" s="45">
        <v>12.3</v>
      </c>
      <c r="E113" s="45">
        <v>14.1</v>
      </c>
      <c r="F113" s="45">
        <v>21.5</v>
      </c>
      <c r="G113" s="45">
        <v>43.7</v>
      </c>
    </row>
    <row r="114" spans="1:7" s="39" customFormat="1" ht="12">
      <c r="A114" s="49" t="s">
        <v>674</v>
      </c>
      <c r="B114" s="44">
        <v>54101</v>
      </c>
      <c r="C114" s="45">
        <v>8.9</v>
      </c>
      <c r="D114" s="45">
        <v>12.1</v>
      </c>
      <c r="E114" s="45">
        <v>14.6</v>
      </c>
      <c r="F114" s="45">
        <v>23.3</v>
      </c>
      <c r="G114" s="45">
        <v>41.1</v>
      </c>
    </row>
    <row r="115" spans="1:7" s="39" customFormat="1" ht="12">
      <c r="A115" s="51" t="s">
        <v>675</v>
      </c>
      <c r="B115" s="44">
        <v>42437</v>
      </c>
      <c r="C115" s="45">
        <v>9.1999999999999993</v>
      </c>
      <c r="D115" s="45">
        <v>11.6</v>
      </c>
      <c r="E115" s="45">
        <v>14.1</v>
      </c>
      <c r="F115" s="45">
        <v>23</v>
      </c>
      <c r="G115" s="45">
        <v>42.1</v>
      </c>
    </row>
    <row r="116" spans="1:7" s="39" customFormat="1" ht="12">
      <c r="A116" s="51" t="s">
        <v>676</v>
      </c>
      <c r="B116" s="44">
        <v>11665</v>
      </c>
      <c r="C116" s="45">
        <v>7.5</v>
      </c>
      <c r="D116" s="45">
        <v>14.1</v>
      </c>
      <c r="E116" s="45">
        <v>16.600000000000001</v>
      </c>
      <c r="F116" s="45">
        <v>24.5</v>
      </c>
      <c r="G116" s="45">
        <v>37.299999999999997</v>
      </c>
    </row>
    <row r="117" spans="1:7" s="39" customFormat="1" ht="12">
      <c r="A117" s="49" t="s">
        <v>677</v>
      </c>
      <c r="B117" s="44">
        <v>89390</v>
      </c>
      <c r="C117" s="45">
        <v>9.6999999999999993</v>
      </c>
      <c r="D117" s="45">
        <v>13.1</v>
      </c>
      <c r="E117" s="45">
        <v>13.6</v>
      </c>
      <c r="F117" s="45">
        <v>22.1</v>
      </c>
      <c r="G117" s="45">
        <v>41.6</v>
      </c>
    </row>
    <row r="118" spans="1:7" s="39" customFormat="1" ht="12">
      <c r="A118" s="51" t="s">
        <v>678</v>
      </c>
      <c r="B118" s="44">
        <v>76371</v>
      </c>
      <c r="C118" s="45">
        <v>9.9</v>
      </c>
      <c r="D118" s="45">
        <v>13.4</v>
      </c>
      <c r="E118" s="45">
        <v>13.3</v>
      </c>
      <c r="F118" s="45">
        <v>22.4</v>
      </c>
      <c r="G118" s="45">
        <v>41.1</v>
      </c>
    </row>
    <row r="119" spans="1:7" s="39" customFormat="1" ht="12">
      <c r="A119" s="51" t="s">
        <v>679</v>
      </c>
      <c r="B119" s="44">
        <v>13019</v>
      </c>
      <c r="C119" s="45">
        <v>8.4</v>
      </c>
      <c r="D119" s="45">
        <v>11.4</v>
      </c>
      <c r="E119" s="45">
        <v>15.3</v>
      </c>
      <c r="F119" s="45">
        <v>20.399999999999999</v>
      </c>
      <c r="G119" s="45">
        <v>44.6</v>
      </c>
    </row>
    <row r="120" spans="1:7" s="39" customFormat="1" ht="12">
      <c r="A120" s="49" t="s">
        <v>680</v>
      </c>
      <c r="B120" s="44">
        <v>10617</v>
      </c>
      <c r="C120" s="45">
        <v>5.8</v>
      </c>
      <c r="D120" s="45">
        <v>15.8</v>
      </c>
      <c r="E120" s="45">
        <v>17.399999999999999</v>
      </c>
      <c r="F120" s="45">
        <v>22</v>
      </c>
      <c r="G120" s="45">
        <v>39</v>
      </c>
    </row>
    <row r="121" spans="1:7" s="39" customFormat="1" ht="12">
      <c r="A121" s="49" t="s">
        <v>681</v>
      </c>
      <c r="B121" s="44">
        <v>45358</v>
      </c>
      <c r="C121" s="45">
        <v>7.5</v>
      </c>
      <c r="D121" s="45">
        <v>12.9</v>
      </c>
      <c r="E121" s="45">
        <v>14</v>
      </c>
      <c r="F121" s="45">
        <v>23</v>
      </c>
      <c r="G121" s="45">
        <v>42.6</v>
      </c>
    </row>
    <row r="122" spans="1:7" s="39" customFormat="1" ht="12">
      <c r="A122" s="49" t="s">
        <v>682</v>
      </c>
      <c r="B122" s="44">
        <v>37302</v>
      </c>
      <c r="C122" s="45">
        <v>6.4</v>
      </c>
      <c r="D122" s="45">
        <v>9.1</v>
      </c>
      <c r="E122" s="45">
        <v>13.9</v>
      </c>
      <c r="F122" s="45">
        <v>15.4</v>
      </c>
      <c r="G122" s="45">
        <v>55.1</v>
      </c>
    </row>
    <row r="123" spans="1:7" s="39" customFormat="1" ht="12">
      <c r="A123" s="46" t="s">
        <v>593</v>
      </c>
    </row>
    <row r="124" spans="1:7" s="39" customFormat="1" ht="12">
      <c r="A124" s="47" t="s">
        <v>683</v>
      </c>
      <c r="B124" s="44">
        <v>1220227</v>
      </c>
      <c r="C124" s="45">
        <v>7.5</v>
      </c>
      <c r="D124" s="45">
        <v>12.4</v>
      </c>
      <c r="E124" s="45">
        <v>18.600000000000001</v>
      </c>
      <c r="F124" s="45">
        <v>23.9</v>
      </c>
      <c r="G124" s="45">
        <v>37.6</v>
      </c>
    </row>
    <row r="125" spans="1:7" s="39" customFormat="1" ht="12">
      <c r="A125" s="49" t="s">
        <v>684</v>
      </c>
      <c r="B125" s="44">
        <v>513354</v>
      </c>
      <c r="C125" s="45">
        <v>5.7</v>
      </c>
      <c r="D125" s="45">
        <v>11.3</v>
      </c>
      <c r="E125" s="45">
        <v>18.600000000000001</v>
      </c>
      <c r="F125" s="45">
        <v>25</v>
      </c>
      <c r="G125" s="45">
        <v>39.4</v>
      </c>
    </row>
    <row r="126" spans="1:7" s="39" customFormat="1" ht="12">
      <c r="A126" s="51" t="s">
        <v>685</v>
      </c>
      <c r="B126" s="44">
        <v>251280</v>
      </c>
      <c r="C126" s="45">
        <v>3.8</v>
      </c>
      <c r="D126" s="45">
        <v>10</v>
      </c>
      <c r="E126" s="45">
        <v>18.100000000000001</v>
      </c>
      <c r="F126" s="45">
        <v>23.4</v>
      </c>
      <c r="G126" s="45">
        <v>44.6</v>
      </c>
    </row>
    <row r="127" spans="1:7" s="39" customFormat="1" ht="12">
      <c r="A127" s="51" t="s">
        <v>686</v>
      </c>
      <c r="B127" s="44">
        <v>254526</v>
      </c>
      <c r="C127" s="45">
        <v>7.7</v>
      </c>
      <c r="D127" s="45">
        <v>12.6</v>
      </c>
      <c r="E127" s="45">
        <v>19</v>
      </c>
      <c r="F127" s="45">
        <v>26.7</v>
      </c>
      <c r="G127" s="45">
        <v>34.1</v>
      </c>
    </row>
    <row r="128" spans="1:7" s="39" customFormat="1" ht="12">
      <c r="A128" s="51" t="s">
        <v>687</v>
      </c>
      <c r="B128" s="44">
        <v>7548</v>
      </c>
      <c r="C128" s="54">
        <v>1.9</v>
      </c>
      <c r="D128" s="54">
        <v>7</v>
      </c>
      <c r="E128" s="45">
        <v>21.5</v>
      </c>
      <c r="F128" s="45">
        <v>23.9</v>
      </c>
      <c r="G128" s="45">
        <v>45.7</v>
      </c>
    </row>
    <row r="129" spans="1:7" s="39" customFormat="1" ht="12">
      <c r="A129" s="49" t="s">
        <v>688</v>
      </c>
      <c r="B129" s="44">
        <v>268378</v>
      </c>
      <c r="C129" s="45">
        <v>9</v>
      </c>
      <c r="D129" s="45">
        <v>14.6</v>
      </c>
      <c r="E129" s="45">
        <v>20.2</v>
      </c>
      <c r="F129" s="45">
        <v>25.2</v>
      </c>
      <c r="G129" s="45">
        <v>31</v>
      </c>
    </row>
    <row r="130" spans="1:7" s="39" customFormat="1" ht="12">
      <c r="A130" s="49" t="s">
        <v>689</v>
      </c>
      <c r="B130" s="44">
        <v>353650</v>
      </c>
      <c r="C130" s="45">
        <v>9.1999999999999993</v>
      </c>
      <c r="D130" s="45">
        <v>13.5</v>
      </c>
      <c r="E130" s="45">
        <v>18.399999999999999</v>
      </c>
      <c r="F130" s="45">
        <v>22.6</v>
      </c>
      <c r="G130" s="45">
        <v>36.299999999999997</v>
      </c>
    </row>
    <row r="131" spans="1:7" s="39" customFormat="1" ht="12">
      <c r="A131" s="51" t="s">
        <v>690</v>
      </c>
      <c r="B131" s="44">
        <v>27761</v>
      </c>
      <c r="C131" s="45">
        <v>4.3</v>
      </c>
      <c r="D131" s="45">
        <v>11.1</v>
      </c>
      <c r="E131" s="45">
        <v>18.100000000000001</v>
      </c>
      <c r="F131" s="45">
        <v>29</v>
      </c>
      <c r="G131" s="45">
        <v>37.5</v>
      </c>
    </row>
    <row r="132" spans="1:7" s="39" customFormat="1" ht="12">
      <c r="A132" s="51" t="s">
        <v>691</v>
      </c>
      <c r="B132" s="44">
        <v>107445</v>
      </c>
      <c r="C132" s="45">
        <v>8.5</v>
      </c>
      <c r="D132" s="45">
        <v>14</v>
      </c>
      <c r="E132" s="45">
        <v>19.8</v>
      </c>
      <c r="F132" s="45">
        <v>23.1</v>
      </c>
      <c r="G132" s="45">
        <v>34.700000000000003</v>
      </c>
    </row>
    <row r="133" spans="1:7" s="39" customFormat="1" ht="12">
      <c r="A133" s="51" t="s">
        <v>692</v>
      </c>
      <c r="B133" s="44">
        <v>138278</v>
      </c>
      <c r="C133" s="45">
        <v>12.1</v>
      </c>
      <c r="D133" s="45">
        <v>15.3</v>
      </c>
      <c r="E133" s="45">
        <v>18.600000000000001</v>
      </c>
      <c r="F133" s="45">
        <v>21</v>
      </c>
      <c r="G133" s="45">
        <v>32.799999999999997</v>
      </c>
    </row>
    <row r="134" spans="1:7" s="39" customFormat="1" ht="12">
      <c r="A134" s="51" t="s">
        <v>693</v>
      </c>
      <c r="B134" s="44">
        <v>80166</v>
      </c>
      <c r="C134" s="45">
        <v>6.8</v>
      </c>
      <c r="D134" s="45">
        <v>10.3</v>
      </c>
      <c r="E134" s="45">
        <v>16.399999999999999</v>
      </c>
      <c r="F134" s="45">
        <v>22.6</v>
      </c>
      <c r="G134" s="45">
        <v>43.9</v>
      </c>
    </row>
    <row r="135" spans="1:7" s="39" customFormat="1" ht="12">
      <c r="A135" s="49" t="s">
        <v>694</v>
      </c>
      <c r="B135" s="44">
        <v>84845</v>
      </c>
      <c r="C135" s="45">
        <v>6.5</v>
      </c>
      <c r="D135" s="45">
        <v>8.1999999999999993</v>
      </c>
      <c r="E135" s="45">
        <v>13.8</v>
      </c>
      <c r="F135" s="45">
        <v>17.8</v>
      </c>
      <c r="G135" s="45">
        <v>53.7</v>
      </c>
    </row>
    <row r="136" spans="1:7" s="39" customFormat="1" ht="12">
      <c r="A136" s="46" t="s">
        <v>593</v>
      </c>
    </row>
    <row r="137" spans="1:7" s="39" customFormat="1" ht="12">
      <c r="A137" s="47" t="s">
        <v>739</v>
      </c>
      <c r="B137" s="44">
        <v>557632</v>
      </c>
      <c r="C137" s="45">
        <v>8.9</v>
      </c>
      <c r="D137" s="45">
        <v>15.7</v>
      </c>
      <c r="E137" s="45">
        <v>18.3</v>
      </c>
      <c r="F137" s="45">
        <v>24.6</v>
      </c>
      <c r="G137" s="45">
        <v>32.6</v>
      </c>
    </row>
    <row r="138" spans="1:7" s="39" customFormat="1" ht="12">
      <c r="A138" s="49" t="s">
        <v>696</v>
      </c>
      <c r="B138" s="44">
        <v>382399</v>
      </c>
      <c r="C138" s="45">
        <v>8.6999999999999993</v>
      </c>
      <c r="D138" s="45">
        <v>15.5</v>
      </c>
      <c r="E138" s="45">
        <v>18.7</v>
      </c>
      <c r="F138" s="45">
        <v>25.2</v>
      </c>
      <c r="G138" s="45">
        <v>31.9</v>
      </c>
    </row>
    <row r="139" spans="1:7" s="39" customFormat="1" ht="12">
      <c r="A139" s="49" t="s">
        <v>697</v>
      </c>
      <c r="B139" s="44">
        <v>101639</v>
      </c>
      <c r="C139" s="45">
        <v>8.1999999999999993</v>
      </c>
      <c r="D139" s="45">
        <v>15.4</v>
      </c>
      <c r="E139" s="45">
        <v>16.3</v>
      </c>
      <c r="F139" s="45">
        <v>23.8</v>
      </c>
      <c r="G139" s="45">
        <v>36.299999999999997</v>
      </c>
    </row>
    <row r="140" spans="1:7" s="39" customFormat="1" ht="12">
      <c r="A140" s="49" t="s">
        <v>698</v>
      </c>
      <c r="B140" s="44">
        <v>54502</v>
      </c>
      <c r="C140" s="45">
        <v>10.6</v>
      </c>
      <c r="D140" s="45">
        <v>18.399999999999999</v>
      </c>
      <c r="E140" s="45">
        <v>19.399999999999999</v>
      </c>
      <c r="F140" s="45">
        <v>22.6</v>
      </c>
      <c r="G140" s="45">
        <v>29.1</v>
      </c>
    </row>
    <row r="141" spans="1:7" s="39" customFormat="1" ht="12">
      <c r="A141" s="49" t="s">
        <v>699</v>
      </c>
      <c r="B141" s="44">
        <v>19093</v>
      </c>
      <c r="C141" s="45">
        <v>10.9</v>
      </c>
      <c r="D141" s="45">
        <v>14.7</v>
      </c>
      <c r="E141" s="45">
        <v>16.399999999999999</v>
      </c>
      <c r="F141" s="45">
        <v>22.6</v>
      </c>
      <c r="G141" s="45">
        <v>35.4</v>
      </c>
    </row>
    <row r="142" spans="1:7" s="39" customFormat="1" ht="12">
      <c r="A142" s="46" t="s">
        <v>593</v>
      </c>
    </row>
    <row r="143" spans="1:7" s="39" customFormat="1" ht="12">
      <c r="A143" s="47" t="s">
        <v>700</v>
      </c>
      <c r="B143" s="44">
        <v>364844</v>
      </c>
      <c r="C143" s="45">
        <v>8.9</v>
      </c>
      <c r="D143" s="45">
        <v>12.2</v>
      </c>
      <c r="E143" s="45">
        <v>15.6</v>
      </c>
      <c r="F143" s="45">
        <v>21.5</v>
      </c>
      <c r="G143" s="45">
        <v>41.8</v>
      </c>
    </row>
    <row r="144" spans="1:7" s="39" customFormat="1" ht="12">
      <c r="A144" s="49" t="s">
        <v>701</v>
      </c>
      <c r="B144" s="44">
        <v>83746</v>
      </c>
      <c r="C144" s="45">
        <v>4.4000000000000004</v>
      </c>
      <c r="D144" s="45">
        <v>8.6</v>
      </c>
      <c r="E144" s="45">
        <v>11.1</v>
      </c>
      <c r="F144" s="45">
        <v>21</v>
      </c>
      <c r="G144" s="45">
        <v>54.8</v>
      </c>
    </row>
    <row r="145" spans="1:7" s="39" customFormat="1" ht="12">
      <c r="A145" s="49" t="s">
        <v>702</v>
      </c>
      <c r="B145" s="44">
        <v>139150</v>
      </c>
      <c r="C145" s="45">
        <v>12.3</v>
      </c>
      <c r="D145" s="45">
        <v>16.5</v>
      </c>
      <c r="E145" s="45">
        <v>19.100000000000001</v>
      </c>
      <c r="F145" s="45">
        <v>22.2</v>
      </c>
      <c r="G145" s="45">
        <v>30</v>
      </c>
    </row>
    <row r="146" spans="1:7" s="39" customFormat="1" ht="12">
      <c r="A146" s="49" t="s">
        <v>703</v>
      </c>
      <c r="B146" s="44">
        <v>83773</v>
      </c>
      <c r="C146" s="45">
        <v>9.5</v>
      </c>
      <c r="D146" s="45">
        <v>11.9</v>
      </c>
      <c r="E146" s="45">
        <v>16.899999999999999</v>
      </c>
      <c r="F146" s="45">
        <v>22.7</v>
      </c>
      <c r="G146" s="45">
        <v>38.9</v>
      </c>
    </row>
    <row r="147" spans="1:7" s="39" customFormat="1" ht="12">
      <c r="A147" s="51" t="s">
        <v>740</v>
      </c>
      <c r="B147" s="44">
        <v>67752</v>
      </c>
      <c r="C147" s="45">
        <v>10.199999999999999</v>
      </c>
      <c r="D147" s="45">
        <v>11.6</v>
      </c>
      <c r="E147" s="45">
        <v>17.7</v>
      </c>
      <c r="F147" s="45">
        <v>22</v>
      </c>
      <c r="G147" s="45">
        <v>38.6</v>
      </c>
    </row>
    <row r="148" spans="1:7" s="39" customFormat="1" ht="12">
      <c r="A148" s="51" t="s">
        <v>741</v>
      </c>
      <c r="B148" s="44">
        <v>16021</v>
      </c>
      <c r="C148" s="45">
        <v>6.8</v>
      </c>
      <c r="D148" s="45">
        <v>13.2</v>
      </c>
      <c r="E148" s="45">
        <v>13.8</v>
      </c>
      <c r="F148" s="45">
        <v>26</v>
      </c>
      <c r="G148" s="45">
        <v>40.200000000000003</v>
      </c>
    </row>
    <row r="149" spans="1:7" s="39" customFormat="1" ht="12">
      <c r="A149" s="49" t="s">
        <v>704</v>
      </c>
      <c r="B149" s="44">
        <v>58175</v>
      </c>
      <c r="C149" s="45">
        <v>6.6</v>
      </c>
      <c r="D149" s="45">
        <v>7.4</v>
      </c>
      <c r="E149" s="45">
        <v>11.9</v>
      </c>
      <c r="F149" s="45">
        <v>18.8</v>
      </c>
      <c r="G149" s="45">
        <v>55.3</v>
      </c>
    </row>
    <row r="150" spans="1:7" s="39" customFormat="1" ht="12">
      <c r="A150" s="46" t="s">
        <v>593</v>
      </c>
    </row>
    <row r="151" spans="1:7" s="39" customFormat="1" ht="12">
      <c r="A151" s="47" t="s">
        <v>705</v>
      </c>
      <c r="B151" s="44">
        <v>87580</v>
      </c>
      <c r="C151" s="45">
        <v>9</v>
      </c>
      <c r="D151" s="45">
        <v>13.2</v>
      </c>
      <c r="E151" s="45">
        <v>15.4</v>
      </c>
      <c r="F151" s="45">
        <v>23.4</v>
      </c>
      <c r="G151" s="45">
        <v>39.1</v>
      </c>
    </row>
    <row r="152" spans="1:7" s="39" customFormat="1" ht="12">
      <c r="A152" s="46" t="s">
        <v>593</v>
      </c>
    </row>
    <row r="153" spans="1:7" s="39" customFormat="1" ht="12">
      <c r="A153" s="47" t="s">
        <v>706</v>
      </c>
      <c r="B153" s="44">
        <v>14635</v>
      </c>
      <c r="C153" s="45">
        <v>6.4</v>
      </c>
      <c r="D153" s="45">
        <v>14.4</v>
      </c>
      <c r="E153" s="45">
        <v>18.8</v>
      </c>
      <c r="F153" s="45">
        <v>23.6</v>
      </c>
      <c r="G153" s="45">
        <v>36.9</v>
      </c>
    </row>
    <row r="154" spans="1:7" s="39" customFormat="1" ht="12">
      <c r="A154" s="46" t="s">
        <v>593</v>
      </c>
    </row>
    <row r="155" spans="1:7" s="39" customFormat="1" ht="12">
      <c r="A155" s="47" t="s">
        <v>707</v>
      </c>
      <c r="B155" s="44">
        <v>168837</v>
      </c>
      <c r="C155" s="45">
        <v>10.5</v>
      </c>
      <c r="D155" s="45">
        <v>7.5</v>
      </c>
      <c r="E155" s="45">
        <v>9.4</v>
      </c>
      <c r="F155" s="45">
        <v>15</v>
      </c>
      <c r="G155" s="45">
        <v>57.7</v>
      </c>
    </row>
    <row r="156" spans="1:7" s="39" customFormat="1" ht="12">
      <c r="A156" s="46" t="s">
        <v>593</v>
      </c>
    </row>
    <row r="157" spans="1:7" s="39" customFormat="1" ht="12">
      <c r="A157" s="47" t="s">
        <v>708</v>
      </c>
      <c r="B157" s="44">
        <v>44865</v>
      </c>
      <c r="C157" s="45">
        <v>17.600000000000001</v>
      </c>
      <c r="D157" s="45">
        <v>20.5</v>
      </c>
      <c r="E157" s="45">
        <v>21.5</v>
      </c>
      <c r="F157" s="45">
        <v>21.3</v>
      </c>
      <c r="G157" s="45">
        <v>19</v>
      </c>
    </row>
    <row r="158" spans="1:7" s="39" customFormat="1" ht="12">
      <c r="A158" s="46" t="s">
        <v>593</v>
      </c>
    </row>
    <row r="159" spans="1:7" s="39" customFormat="1" ht="12">
      <c r="A159" s="47" t="s">
        <v>709</v>
      </c>
      <c r="B159" s="44">
        <v>111848</v>
      </c>
      <c r="C159" s="45">
        <v>10.1</v>
      </c>
      <c r="D159" s="45">
        <v>12.6</v>
      </c>
      <c r="E159" s="45">
        <v>15.5</v>
      </c>
      <c r="F159" s="45">
        <v>22.6</v>
      </c>
      <c r="G159" s="45">
        <v>39.299999999999997</v>
      </c>
    </row>
    <row r="160" spans="1:7" s="39" customFormat="1" ht="12">
      <c r="A160" s="46" t="s">
        <v>593</v>
      </c>
    </row>
    <row r="161" spans="1:7" s="39" customFormat="1" ht="12">
      <c r="A161" s="47" t="s">
        <v>710</v>
      </c>
      <c r="B161" s="44">
        <v>233568</v>
      </c>
      <c r="C161" s="45">
        <v>7.8</v>
      </c>
      <c r="D161" s="45">
        <v>11.5</v>
      </c>
      <c r="E161" s="45">
        <v>14.7</v>
      </c>
      <c r="F161" s="45">
        <v>20.8</v>
      </c>
      <c r="G161" s="45">
        <v>45.1</v>
      </c>
    </row>
    <row r="162" spans="1:7" s="39" customFormat="1" ht="12">
      <c r="A162" s="46" t="s">
        <v>593</v>
      </c>
    </row>
    <row r="163" spans="1:7" s="39" customFormat="1" ht="12">
      <c r="A163" s="47" t="s">
        <v>711</v>
      </c>
      <c r="B163" s="44">
        <v>815408</v>
      </c>
      <c r="C163" s="45">
        <v>1.9</v>
      </c>
      <c r="D163" s="45">
        <v>5.5</v>
      </c>
      <c r="E163" s="45">
        <v>12.5</v>
      </c>
      <c r="F163" s="45">
        <v>24.2</v>
      </c>
      <c r="G163" s="45">
        <v>55.9</v>
      </c>
    </row>
    <row r="164" spans="1:7" s="39" customFormat="1" ht="12">
      <c r="A164" s="49" t="s">
        <v>712</v>
      </c>
      <c r="B164" s="44">
        <v>42750</v>
      </c>
      <c r="C164" s="45">
        <v>5.0999999999999996</v>
      </c>
      <c r="D164" s="45">
        <v>7.9</v>
      </c>
      <c r="E164" s="45">
        <v>11.6</v>
      </c>
      <c r="F164" s="45">
        <v>24.4</v>
      </c>
      <c r="G164" s="45">
        <v>51</v>
      </c>
    </row>
    <row r="165" spans="1:7" s="39" customFormat="1" ht="12">
      <c r="A165" s="49" t="s">
        <v>713</v>
      </c>
      <c r="B165" s="44">
        <v>772658</v>
      </c>
      <c r="C165" s="45">
        <v>1.7</v>
      </c>
      <c r="D165" s="45">
        <v>5.3</v>
      </c>
      <c r="E165" s="45">
        <v>12.6</v>
      </c>
      <c r="F165" s="45">
        <v>24.2</v>
      </c>
      <c r="G165" s="45">
        <v>56.2</v>
      </c>
    </row>
    <row r="166" spans="1:7" s="39" customFormat="1" ht="12">
      <c r="A166" s="46" t="s">
        <v>593</v>
      </c>
    </row>
    <row r="167" spans="1:7" s="39" customFormat="1" ht="12">
      <c r="A167" s="43" t="s">
        <v>714</v>
      </c>
    </row>
    <row r="168" spans="1:7" s="39" customFormat="1" ht="12">
      <c r="A168" s="46" t="s">
        <v>593</v>
      </c>
    </row>
    <row r="169" spans="1:7" s="39" customFormat="1" ht="12">
      <c r="A169" s="47" t="s">
        <v>715</v>
      </c>
      <c r="B169" s="48">
        <v>8942648</v>
      </c>
      <c r="C169" s="45">
        <v>3.1</v>
      </c>
      <c r="D169" s="45">
        <v>8.1</v>
      </c>
      <c r="E169" s="45">
        <v>14.3</v>
      </c>
      <c r="F169" s="45">
        <v>23.3</v>
      </c>
      <c r="G169" s="45">
        <v>51.3</v>
      </c>
    </row>
    <row r="170" spans="1:7" s="39" customFormat="1" ht="12">
      <c r="A170" s="49" t="s">
        <v>716</v>
      </c>
      <c r="B170" s="44">
        <v>6987593</v>
      </c>
      <c r="C170" s="45">
        <v>1.2</v>
      </c>
      <c r="D170" s="45">
        <v>5.5</v>
      </c>
      <c r="E170" s="45">
        <v>13.5</v>
      </c>
      <c r="F170" s="45">
        <v>24.8</v>
      </c>
      <c r="G170" s="45">
        <v>55</v>
      </c>
    </row>
    <row r="171" spans="1:7" s="39" customFormat="1" ht="12">
      <c r="A171" s="49" t="s">
        <v>717</v>
      </c>
      <c r="B171" s="44">
        <v>560432</v>
      </c>
      <c r="C171" s="45">
        <v>-0.2</v>
      </c>
      <c r="D171" s="45">
        <v>3.8</v>
      </c>
      <c r="E171" s="45">
        <v>9</v>
      </c>
      <c r="F171" s="45">
        <v>16.100000000000001</v>
      </c>
      <c r="G171" s="45">
        <v>71.2</v>
      </c>
    </row>
    <row r="172" spans="1:7" s="39" customFormat="1" ht="12">
      <c r="A172" s="49" t="s">
        <v>718</v>
      </c>
      <c r="B172" s="44">
        <v>1001966</v>
      </c>
      <c r="C172" s="45">
        <v>13.9</v>
      </c>
      <c r="D172" s="45">
        <v>26.5</v>
      </c>
      <c r="E172" s="45">
        <v>22.9</v>
      </c>
      <c r="F172" s="45">
        <v>19.399999999999999</v>
      </c>
      <c r="G172" s="45">
        <v>17.399999999999999</v>
      </c>
    </row>
    <row r="173" spans="1:7" s="39" customFormat="1" ht="12">
      <c r="A173" s="49" t="s">
        <v>719</v>
      </c>
      <c r="B173" s="44">
        <v>223138</v>
      </c>
      <c r="C173" s="45">
        <v>1.9</v>
      </c>
      <c r="D173" s="45">
        <v>4.8</v>
      </c>
      <c r="E173" s="45">
        <v>10.4</v>
      </c>
      <c r="F173" s="45">
        <v>17.7</v>
      </c>
      <c r="G173" s="45">
        <v>65.2</v>
      </c>
    </row>
    <row r="174" spans="1:7" s="39" customFormat="1" ht="20">
      <c r="A174" s="49" t="s">
        <v>749</v>
      </c>
      <c r="B174" s="44">
        <v>72912</v>
      </c>
      <c r="C174" s="45">
        <v>43.4</v>
      </c>
      <c r="D174" s="45">
        <v>30.7</v>
      </c>
      <c r="E174" s="45">
        <v>14.6</v>
      </c>
      <c r="F174" s="45">
        <v>7.6</v>
      </c>
      <c r="G174" s="45">
        <v>3.6</v>
      </c>
    </row>
    <row r="175" spans="1:7" s="39" customFormat="1" ht="20">
      <c r="A175" s="49" t="s">
        <v>742</v>
      </c>
      <c r="B175" s="44">
        <v>55500</v>
      </c>
      <c r="C175" s="45">
        <v>12.4</v>
      </c>
      <c r="D175" s="45">
        <v>16.600000000000001</v>
      </c>
      <c r="E175" s="45">
        <v>25.5</v>
      </c>
      <c r="F175" s="45">
        <v>24.2</v>
      </c>
      <c r="G175" s="45">
        <v>21.3</v>
      </c>
    </row>
    <row r="176" spans="1:7" s="39" customFormat="1" ht="12">
      <c r="A176" s="49" t="s">
        <v>723</v>
      </c>
      <c r="B176" s="44">
        <v>41106</v>
      </c>
      <c r="C176" s="45">
        <v>31.7</v>
      </c>
      <c r="D176" s="45">
        <v>17.600000000000001</v>
      </c>
      <c r="E176" s="45">
        <v>16.399999999999999</v>
      </c>
      <c r="F176" s="45">
        <v>15.4</v>
      </c>
      <c r="G176" s="45">
        <v>18.899999999999999</v>
      </c>
    </row>
    <row r="177" spans="1:7" s="39" customFormat="1" ht="12">
      <c r="A177" s="46" t="s">
        <v>593</v>
      </c>
    </row>
    <row r="178" spans="1:7" s="39" customFormat="1" ht="12">
      <c r="A178" s="47" t="s">
        <v>743</v>
      </c>
      <c r="B178" s="44">
        <v>1178841</v>
      </c>
      <c r="C178" s="45">
        <v>-1.1000000000000001</v>
      </c>
      <c r="D178" s="45">
        <v>-0.8</v>
      </c>
      <c r="E178" s="45">
        <v>6.1</v>
      </c>
      <c r="F178" s="45">
        <v>18.399999999999999</v>
      </c>
      <c r="G178" s="45">
        <v>77.400000000000006</v>
      </c>
    </row>
    <row r="179" spans="1:7" s="39" customFormat="1" ht="12">
      <c r="A179" s="49" t="s">
        <v>725</v>
      </c>
      <c r="B179" s="44">
        <v>913322</v>
      </c>
      <c r="C179" s="45">
        <v>-1.3</v>
      </c>
      <c r="D179" s="45">
        <v>-1.8</v>
      </c>
      <c r="E179" s="45">
        <v>5.2</v>
      </c>
      <c r="F179" s="45">
        <v>17.8</v>
      </c>
      <c r="G179" s="45">
        <v>80</v>
      </c>
    </row>
    <row r="180" spans="1:7" s="39" customFormat="1" ht="12">
      <c r="A180" s="49" t="s">
        <v>726</v>
      </c>
      <c r="B180" s="44">
        <v>256536</v>
      </c>
      <c r="C180" s="45">
        <v>-0.7</v>
      </c>
      <c r="D180" s="45">
        <v>1.4</v>
      </c>
      <c r="E180" s="45">
        <v>8.9</v>
      </c>
      <c r="F180" s="45">
        <v>20.6</v>
      </c>
      <c r="G180" s="45">
        <v>69.8</v>
      </c>
    </row>
    <row r="181" spans="1:7" s="39" customFormat="1" ht="12">
      <c r="A181" s="49" t="s">
        <v>727</v>
      </c>
      <c r="B181" s="44">
        <v>8984</v>
      </c>
      <c r="C181" s="45">
        <v>6.9</v>
      </c>
      <c r="D181" s="45">
        <v>33.5</v>
      </c>
      <c r="E181" s="45">
        <v>17.399999999999999</v>
      </c>
      <c r="F181" s="45">
        <v>14.9</v>
      </c>
      <c r="G181" s="45">
        <v>27.4</v>
      </c>
    </row>
    <row r="182" spans="1:7" s="39" customFormat="1" ht="12">
      <c r="A182" s="46" t="s">
        <v>593</v>
      </c>
    </row>
    <row r="183" spans="1:7" s="39" customFormat="1" ht="12">
      <c r="A183" s="47" t="s">
        <v>596</v>
      </c>
      <c r="B183" s="44">
        <v>7763806</v>
      </c>
      <c r="C183" s="45">
        <v>3.8</v>
      </c>
      <c r="D183" s="45">
        <v>9.5</v>
      </c>
      <c r="E183" s="45">
        <v>15.5</v>
      </c>
      <c r="F183" s="45">
        <v>24</v>
      </c>
      <c r="G183" s="45">
        <v>47.3</v>
      </c>
    </row>
    <row r="185" spans="1:7" s="39" customFormat="1" ht="12.75" customHeight="1">
      <c r="A185" s="95" t="s">
        <v>744</v>
      </c>
      <c r="B185" s="90"/>
      <c r="C185" s="90"/>
      <c r="D185" s="90"/>
      <c r="E185" s="90"/>
      <c r="F185" s="90"/>
      <c r="G185" s="90"/>
    </row>
    <row r="186" spans="1:7" s="39" customFormat="1" ht="12.75" customHeight="1">
      <c r="A186" s="95" t="s">
        <v>729</v>
      </c>
      <c r="B186" s="90"/>
      <c r="C186" s="90"/>
      <c r="D186" s="90"/>
      <c r="E186" s="90"/>
      <c r="F186" s="90"/>
      <c r="G186" s="90"/>
    </row>
    <row r="190" spans="1:7" s="39" customFormat="1" ht="12.75" customHeight="1">
      <c r="A190" s="96" t="s">
        <v>750</v>
      </c>
      <c r="B190" s="90"/>
      <c r="C190" s="90"/>
      <c r="D190" s="90"/>
      <c r="E190" s="90"/>
      <c r="F190" s="90"/>
      <c r="G190" s="90"/>
    </row>
  </sheetData>
  <mergeCells count="4">
    <mergeCell ref="A1:G1"/>
    <mergeCell ref="A185:G185"/>
    <mergeCell ref="A186:G186"/>
    <mergeCell ref="A190:G190"/>
  </mergeCells>
  <pageMargins left="0.5" right="0.5" top="0.5" bottom="0.5" header="0.3" footer="0.3"/>
  <pageSetup fitToHeight="32767" orientation="portrait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95"/>
  <sheetViews>
    <sheetView zoomScale="125" zoomScaleNormal="125" zoomScalePageLayoutView="125" workbookViewId="0">
      <pane xSplit="1" ySplit="3" topLeftCell="B624" activePane="bottomRight" state="frozen"/>
      <selection pane="topRight"/>
      <selection pane="bottomLeft"/>
      <selection pane="bottomRight" activeCell="A654" sqref="A654"/>
    </sheetView>
  </sheetViews>
  <sheetFormatPr baseColWidth="10" defaultColWidth="8.83203125" defaultRowHeight="12.75" customHeight="1" x14ac:dyDescent="0"/>
  <cols>
    <col min="1" max="1" width="47.6640625" style="58" customWidth="1"/>
    <col min="2" max="7" width="11" style="58" customWidth="1"/>
    <col min="8" max="16384" width="8.83203125" style="42"/>
  </cols>
  <sheetData>
    <row r="1" spans="1:7" s="58" customFormat="1" ht="25.5" customHeight="1">
      <c r="A1" s="89" t="s">
        <v>1062</v>
      </c>
      <c r="B1" s="90"/>
      <c r="C1" s="90"/>
      <c r="D1" s="90"/>
      <c r="E1" s="90"/>
      <c r="F1" s="90"/>
      <c r="G1" s="90"/>
    </row>
    <row r="3" spans="1:7" ht="38.25" customHeight="1">
      <c r="A3" s="41" t="s">
        <v>586</v>
      </c>
      <c r="B3" s="41" t="s">
        <v>1063</v>
      </c>
      <c r="C3" s="41" t="s">
        <v>587</v>
      </c>
      <c r="D3" s="41" t="s">
        <v>588</v>
      </c>
      <c r="E3" s="41" t="s">
        <v>589</v>
      </c>
      <c r="F3" s="41" t="s">
        <v>590</v>
      </c>
      <c r="G3" s="41" t="s">
        <v>591</v>
      </c>
    </row>
    <row r="4" spans="1:7" s="58" customFormat="1" ht="12">
      <c r="A4" s="43" t="s">
        <v>178</v>
      </c>
      <c r="B4" s="59">
        <v>129549</v>
      </c>
      <c r="C4" s="59">
        <v>25884</v>
      </c>
      <c r="D4" s="59">
        <v>26019</v>
      </c>
      <c r="E4" s="59">
        <v>25905</v>
      </c>
      <c r="F4" s="59">
        <v>25900</v>
      </c>
      <c r="G4" s="59">
        <v>25842</v>
      </c>
    </row>
    <row r="5" spans="1:7" s="58" customFormat="1" ht="12">
      <c r="A5" s="43" t="s">
        <v>179</v>
      </c>
      <c r="B5" s="52" t="s">
        <v>180</v>
      </c>
      <c r="C5" s="52" t="s">
        <v>180</v>
      </c>
      <c r="D5" s="60">
        <v>19868</v>
      </c>
      <c r="E5" s="60">
        <v>38163</v>
      </c>
      <c r="F5" s="60">
        <v>64418</v>
      </c>
      <c r="G5" s="60">
        <v>108040</v>
      </c>
    </row>
    <row r="6" spans="1:7" s="58" customFormat="1" ht="12">
      <c r="A6" s="46" t="s">
        <v>593</v>
      </c>
    </row>
    <row r="7" spans="1:7" s="58" customFormat="1" ht="12">
      <c r="A7" s="43" t="s">
        <v>777</v>
      </c>
    </row>
    <row r="8" spans="1:7" s="58" customFormat="1" ht="12">
      <c r="A8" s="46" t="s">
        <v>593</v>
      </c>
    </row>
    <row r="9" spans="1:7" s="58" customFormat="1" ht="12">
      <c r="A9" s="61" t="s">
        <v>595</v>
      </c>
    </row>
    <row r="10" spans="1:7" s="58" customFormat="1" ht="12">
      <c r="A10" s="62" t="s">
        <v>183</v>
      </c>
      <c r="B10" s="60">
        <v>74664</v>
      </c>
      <c r="C10" s="60">
        <v>11389</v>
      </c>
      <c r="D10" s="60">
        <v>28976</v>
      </c>
      <c r="E10" s="60">
        <v>50563</v>
      </c>
      <c r="F10" s="60">
        <v>84173</v>
      </c>
      <c r="G10" s="60">
        <v>198674</v>
      </c>
    </row>
    <row r="11" spans="1:7" s="58" customFormat="1" ht="12">
      <c r="A11" s="62" t="s">
        <v>184</v>
      </c>
      <c r="B11" s="63">
        <v>1447.86</v>
      </c>
      <c r="C11" s="64">
        <v>154.83000000000001</v>
      </c>
      <c r="D11" s="64">
        <v>166.71</v>
      </c>
      <c r="E11" s="64">
        <v>252.84</v>
      </c>
      <c r="F11" s="64">
        <v>369.55</v>
      </c>
      <c r="G11" s="63">
        <v>6385.26</v>
      </c>
    </row>
    <row r="12" spans="1:7" s="58" customFormat="1" ht="12">
      <c r="A12" s="62" t="s">
        <v>185</v>
      </c>
      <c r="B12" s="64">
        <v>1.94</v>
      </c>
      <c r="C12" s="64">
        <v>1.36</v>
      </c>
      <c r="D12" s="64">
        <v>0.57999999999999996</v>
      </c>
      <c r="E12" s="64">
        <v>0.5</v>
      </c>
      <c r="F12" s="64">
        <v>0.44</v>
      </c>
      <c r="G12" s="64">
        <v>3.21</v>
      </c>
    </row>
    <row r="13" spans="1:7" s="58" customFormat="1" ht="12">
      <c r="A13" s="61" t="s">
        <v>596</v>
      </c>
    </row>
    <row r="14" spans="1:7" s="58" customFormat="1" ht="12">
      <c r="A14" s="62" t="s">
        <v>183</v>
      </c>
      <c r="B14" s="59">
        <v>64175</v>
      </c>
      <c r="C14" s="59">
        <v>11832</v>
      </c>
      <c r="D14" s="59">
        <v>29423</v>
      </c>
      <c r="E14" s="59">
        <v>47681</v>
      </c>
      <c r="F14" s="59">
        <v>75065</v>
      </c>
      <c r="G14" s="59">
        <v>157215</v>
      </c>
    </row>
    <row r="15" spans="1:7" s="58" customFormat="1" ht="12">
      <c r="A15" s="62" t="s">
        <v>184</v>
      </c>
      <c r="B15" s="64">
        <v>963.1</v>
      </c>
      <c r="C15" s="64">
        <v>169.42</v>
      </c>
      <c r="D15" s="64">
        <v>180.91</v>
      </c>
      <c r="E15" s="64">
        <v>260.45999999999998</v>
      </c>
      <c r="F15" s="64">
        <v>340.25</v>
      </c>
      <c r="G15" s="63">
        <v>4050.34</v>
      </c>
    </row>
    <row r="16" spans="1:7" s="58" customFormat="1" ht="12">
      <c r="A16" s="62" t="s">
        <v>185</v>
      </c>
      <c r="B16" s="64">
        <v>1.5</v>
      </c>
      <c r="C16" s="64">
        <v>1.43</v>
      </c>
      <c r="D16" s="64">
        <v>0.61</v>
      </c>
      <c r="E16" s="64">
        <v>0.55000000000000004</v>
      </c>
      <c r="F16" s="64">
        <v>0.45</v>
      </c>
      <c r="G16" s="64">
        <v>2.58</v>
      </c>
    </row>
    <row r="17" spans="1:7" s="58" customFormat="1" ht="12">
      <c r="A17" s="46" t="s">
        <v>593</v>
      </c>
    </row>
    <row r="18" spans="1:7" s="58" customFormat="1" ht="12">
      <c r="A18" s="61" t="s">
        <v>187</v>
      </c>
      <c r="B18" s="65">
        <v>50.9</v>
      </c>
      <c r="C18" s="65">
        <v>54.3</v>
      </c>
      <c r="D18" s="65">
        <v>54.2</v>
      </c>
      <c r="E18" s="65">
        <v>49.7</v>
      </c>
      <c r="F18" s="65">
        <v>47.8</v>
      </c>
      <c r="G18" s="65">
        <v>48.7</v>
      </c>
    </row>
    <row r="19" spans="1:7" s="58" customFormat="1" ht="12">
      <c r="A19" s="46" t="s">
        <v>593</v>
      </c>
    </row>
    <row r="20" spans="1:7" s="58" customFormat="1" ht="12">
      <c r="A20" s="61" t="s">
        <v>423</v>
      </c>
    </row>
    <row r="21" spans="1:7" s="58" customFormat="1" ht="12">
      <c r="A21" s="66" t="s">
        <v>732</v>
      </c>
      <c r="B21" s="65">
        <v>2.5</v>
      </c>
      <c r="C21" s="65">
        <v>1.6</v>
      </c>
      <c r="D21" s="65">
        <v>2.2000000000000002</v>
      </c>
      <c r="E21" s="65">
        <v>2.5</v>
      </c>
      <c r="F21" s="65">
        <v>2.9</v>
      </c>
      <c r="G21" s="65">
        <v>3.1</v>
      </c>
    </row>
    <row r="22" spans="1:7" s="58" customFormat="1" ht="12">
      <c r="A22" s="66" t="s">
        <v>190</v>
      </c>
      <c r="B22" s="65">
        <v>0.6</v>
      </c>
      <c r="C22" s="65">
        <v>0.3</v>
      </c>
      <c r="D22" s="65">
        <v>0.5</v>
      </c>
      <c r="E22" s="65">
        <v>0.6</v>
      </c>
      <c r="F22" s="65">
        <v>0.7</v>
      </c>
      <c r="G22" s="65">
        <v>0.8</v>
      </c>
    </row>
    <row r="23" spans="1:7" s="58" customFormat="1" ht="12">
      <c r="A23" s="66" t="s">
        <v>733</v>
      </c>
      <c r="B23" s="65">
        <v>0.4</v>
      </c>
      <c r="C23" s="65">
        <v>0.4</v>
      </c>
      <c r="D23" s="65">
        <v>0.6</v>
      </c>
      <c r="E23" s="65">
        <v>0.4</v>
      </c>
      <c r="F23" s="65">
        <v>0.3</v>
      </c>
      <c r="G23" s="65">
        <v>0.2</v>
      </c>
    </row>
    <row r="24" spans="1:7" s="58" customFormat="1" ht="12">
      <c r="A24" s="66" t="s">
        <v>192</v>
      </c>
      <c r="B24" s="65">
        <v>1.3</v>
      </c>
      <c r="C24" s="65">
        <v>0.5</v>
      </c>
      <c r="D24" s="65">
        <v>0.8</v>
      </c>
      <c r="E24" s="65">
        <v>1.4</v>
      </c>
      <c r="F24" s="65">
        <v>1.8</v>
      </c>
      <c r="G24" s="65">
        <v>2</v>
      </c>
    </row>
    <row r="25" spans="1:7" s="58" customFormat="1" ht="12">
      <c r="A25" s="66" t="s">
        <v>193</v>
      </c>
      <c r="B25" s="65">
        <v>1.9</v>
      </c>
      <c r="C25" s="65">
        <v>0.9</v>
      </c>
      <c r="D25" s="65">
        <v>1.5</v>
      </c>
      <c r="E25" s="65">
        <v>1.9</v>
      </c>
      <c r="F25" s="65">
        <v>2.4</v>
      </c>
      <c r="G25" s="65">
        <v>2.7</v>
      </c>
    </row>
    <row r="26" spans="1:7" s="58" customFormat="1" ht="12">
      <c r="A26" s="46" t="s">
        <v>593</v>
      </c>
    </row>
    <row r="27" spans="1:7" s="58" customFormat="1" ht="12">
      <c r="A27" s="43" t="s">
        <v>429</v>
      </c>
    </row>
    <row r="28" spans="1:7" s="58" customFormat="1" ht="12">
      <c r="A28" s="46" t="s">
        <v>593</v>
      </c>
    </row>
    <row r="29" spans="1:7" s="58" customFormat="1" ht="12">
      <c r="A29" s="61" t="s">
        <v>734</v>
      </c>
    </row>
    <row r="30" spans="1:7" s="58" customFormat="1" ht="12">
      <c r="A30" s="66" t="s">
        <v>735</v>
      </c>
      <c r="B30" s="67">
        <v>47</v>
      </c>
      <c r="C30" s="67">
        <v>39</v>
      </c>
      <c r="D30" s="67">
        <v>43</v>
      </c>
      <c r="E30" s="67">
        <v>47</v>
      </c>
      <c r="F30" s="67">
        <v>51</v>
      </c>
      <c r="G30" s="67">
        <v>56</v>
      </c>
    </row>
    <row r="31" spans="1:7" s="58" customFormat="1" ht="12">
      <c r="A31" s="66" t="s">
        <v>736</v>
      </c>
      <c r="B31" s="67">
        <v>53</v>
      </c>
      <c r="C31" s="67">
        <v>61</v>
      </c>
      <c r="D31" s="67">
        <v>57</v>
      </c>
      <c r="E31" s="67">
        <v>53</v>
      </c>
      <c r="F31" s="67">
        <v>49</v>
      </c>
      <c r="G31" s="67">
        <v>44</v>
      </c>
    </row>
    <row r="32" spans="1:7" s="58" customFormat="1" ht="12">
      <c r="A32" s="46" t="s">
        <v>593</v>
      </c>
    </row>
    <row r="33" spans="1:7" s="58" customFormat="1" ht="12">
      <c r="A33" s="61" t="s">
        <v>599</v>
      </c>
    </row>
    <row r="34" spans="1:7" s="58" customFormat="1" ht="12">
      <c r="A34" s="66" t="s">
        <v>600</v>
      </c>
      <c r="B34" s="67">
        <v>62</v>
      </c>
      <c r="C34" s="67">
        <v>40</v>
      </c>
      <c r="D34" s="67">
        <v>54</v>
      </c>
      <c r="E34" s="67">
        <v>60</v>
      </c>
      <c r="F34" s="67">
        <v>73</v>
      </c>
      <c r="G34" s="67">
        <v>85</v>
      </c>
    </row>
    <row r="35" spans="1:7" s="58" customFormat="1" ht="12">
      <c r="A35" s="68" t="s">
        <v>601</v>
      </c>
      <c r="B35" s="67">
        <v>36</v>
      </c>
      <c r="C35" s="67">
        <v>11</v>
      </c>
      <c r="D35" s="67">
        <v>19</v>
      </c>
      <c r="E35" s="67">
        <v>33</v>
      </c>
      <c r="F35" s="67">
        <v>51</v>
      </c>
      <c r="G35" s="67">
        <v>65</v>
      </c>
    </row>
    <row r="36" spans="1:7" s="58" customFormat="1" ht="12">
      <c r="A36" s="68" t="s">
        <v>602</v>
      </c>
      <c r="B36" s="67">
        <v>27</v>
      </c>
      <c r="C36" s="67">
        <v>28</v>
      </c>
      <c r="D36" s="67">
        <v>36</v>
      </c>
      <c r="E36" s="67">
        <v>27</v>
      </c>
      <c r="F36" s="67">
        <v>22</v>
      </c>
      <c r="G36" s="67">
        <v>20</v>
      </c>
    </row>
    <row r="37" spans="1:7" s="58" customFormat="1" ht="12">
      <c r="A37" s="66" t="s">
        <v>603</v>
      </c>
      <c r="B37" s="67">
        <v>38</v>
      </c>
      <c r="C37" s="67">
        <v>60</v>
      </c>
      <c r="D37" s="67">
        <v>46</v>
      </c>
      <c r="E37" s="67">
        <v>40</v>
      </c>
      <c r="F37" s="67">
        <v>27</v>
      </c>
      <c r="G37" s="67">
        <v>15</v>
      </c>
    </row>
    <row r="38" spans="1:7" s="58" customFormat="1" ht="12">
      <c r="A38" s="46" t="s">
        <v>593</v>
      </c>
    </row>
    <row r="39" spans="1:7" s="58" customFormat="1" ht="12">
      <c r="A39" s="61" t="s">
        <v>604</v>
      </c>
    </row>
    <row r="40" spans="1:7" s="58" customFormat="1" ht="12">
      <c r="A40" s="66" t="s">
        <v>605</v>
      </c>
      <c r="B40" s="67">
        <v>13</v>
      </c>
      <c r="C40" s="67">
        <v>20</v>
      </c>
      <c r="D40" s="67">
        <v>16</v>
      </c>
      <c r="E40" s="67">
        <v>13</v>
      </c>
      <c r="F40" s="67">
        <v>10</v>
      </c>
      <c r="G40" s="67">
        <v>7</v>
      </c>
    </row>
    <row r="41" spans="1:7" s="58" customFormat="1" ht="12">
      <c r="A41" s="66" t="s">
        <v>606</v>
      </c>
      <c r="B41" s="67">
        <v>87</v>
      </c>
      <c r="C41" s="67">
        <v>80</v>
      </c>
      <c r="D41" s="67">
        <v>84</v>
      </c>
      <c r="E41" s="67">
        <v>87</v>
      </c>
      <c r="F41" s="67">
        <v>90</v>
      </c>
      <c r="G41" s="67">
        <v>93</v>
      </c>
    </row>
    <row r="42" spans="1:7" s="58" customFormat="1" ht="12">
      <c r="A42" s="46" t="s">
        <v>593</v>
      </c>
    </row>
    <row r="43" spans="1:7" s="58" customFormat="1" ht="12">
      <c r="A43" s="61" t="s">
        <v>607</v>
      </c>
    </row>
    <row r="44" spans="1:7" s="58" customFormat="1" ht="12">
      <c r="A44" s="66" t="s">
        <v>608</v>
      </c>
      <c r="B44" s="67">
        <v>13</v>
      </c>
      <c r="C44" s="67">
        <v>13</v>
      </c>
      <c r="D44" s="67">
        <v>16</v>
      </c>
      <c r="E44" s="67">
        <v>17</v>
      </c>
      <c r="F44" s="67">
        <v>12</v>
      </c>
      <c r="G44" s="67">
        <v>8</v>
      </c>
    </row>
    <row r="45" spans="1:7" s="58" customFormat="1" ht="12">
      <c r="A45" s="66" t="s">
        <v>609</v>
      </c>
      <c r="B45" s="67">
        <v>87</v>
      </c>
      <c r="C45" s="67">
        <v>87</v>
      </c>
      <c r="D45" s="67">
        <v>84</v>
      </c>
      <c r="E45" s="67">
        <v>83</v>
      </c>
      <c r="F45" s="67">
        <v>88</v>
      </c>
      <c r="G45" s="67">
        <v>92</v>
      </c>
    </row>
    <row r="46" spans="1:7" s="58" customFormat="1" ht="12">
      <c r="A46" s="46" t="s">
        <v>593</v>
      </c>
    </row>
    <row r="47" spans="1:7" s="58" customFormat="1" ht="12">
      <c r="A47" s="61" t="s">
        <v>610</v>
      </c>
    </row>
    <row r="48" spans="1:7" s="58" customFormat="1" ht="12">
      <c r="A48" s="66" t="s">
        <v>611</v>
      </c>
      <c r="B48" s="67">
        <v>3</v>
      </c>
      <c r="C48" s="67">
        <v>6</v>
      </c>
      <c r="D48" s="67">
        <v>4</v>
      </c>
      <c r="E48" s="67">
        <v>3</v>
      </c>
      <c r="F48" s="67">
        <v>1</v>
      </c>
      <c r="G48" s="52" t="s">
        <v>214</v>
      </c>
    </row>
    <row r="49" spans="1:7" s="58" customFormat="1" ht="12">
      <c r="A49" s="66" t="s">
        <v>612</v>
      </c>
      <c r="B49" s="67">
        <v>32</v>
      </c>
      <c r="C49" s="67">
        <v>45</v>
      </c>
      <c r="D49" s="67">
        <v>41</v>
      </c>
      <c r="E49" s="67">
        <v>35</v>
      </c>
      <c r="F49" s="67">
        <v>25</v>
      </c>
      <c r="G49" s="67">
        <v>12</v>
      </c>
    </row>
    <row r="50" spans="1:7" s="58" customFormat="1" ht="12">
      <c r="A50" s="66" t="s">
        <v>613</v>
      </c>
      <c r="B50" s="67">
        <v>65</v>
      </c>
      <c r="C50" s="67">
        <v>48</v>
      </c>
      <c r="D50" s="67">
        <v>54</v>
      </c>
      <c r="E50" s="67">
        <v>62</v>
      </c>
      <c r="F50" s="67">
        <v>73</v>
      </c>
      <c r="G50" s="67">
        <v>88</v>
      </c>
    </row>
    <row r="51" spans="1:7" s="58" customFormat="1" ht="12">
      <c r="A51" s="66" t="s">
        <v>614</v>
      </c>
      <c r="B51" s="52" t="s">
        <v>214</v>
      </c>
      <c r="C51" s="67">
        <v>1</v>
      </c>
      <c r="D51" s="52" t="s">
        <v>214</v>
      </c>
      <c r="E51" s="52" t="s">
        <v>214</v>
      </c>
      <c r="F51" s="52" t="s">
        <v>214</v>
      </c>
      <c r="G51" s="52" t="s">
        <v>214</v>
      </c>
    </row>
    <row r="52" spans="1:7" s="58" customFormat="1" ht="12">
      <c r="A52" s="46" t="s">
        <v>593</v>
      </c>
    </row>
    <row r="53" spans="1:7" s="58" customFormat="1" ht="12">
      <c r="A53" s="61" t="s">
        <v>615</v>
      </c>
      <c r="B53" s="67">
        <v>87</v>
      </c>
      <c r="C53" s="67">
        <v>64</v>
      </c>
      <c r="D53" s="67">
        <v>86</v>
      </c>
      <c r="E53" s="67">
        <v>93</v>
      </c>
      <c r="F53" s="67">
        <v>97</v>
      </c>
      <c r="G53" s="67">
        <v>97</v>
      </c>
    </row>
    <row r="54" spans="1:7" s="58" customFormat="1" ht="12">
      <c r="A54" s="46" t="s">
        <v>593</v>
      </c>
    </row>
    <row r="55" spans="1:7" s="58" customFormat="1" ht="12">
      <c r="A55" s="43" t="s">
        <v>216</v>
      </c>
    </row>
    <row r="56" spans="1:7" s="58" customFormat="1" ht="12">
      <c r="A56" s="62" t="s">
        <v>183</v>
      </c>
      <c r="B56" s="60">
        <v>57311</v>
      </c>
      <c r="C56" s="60">
        <v>25138</v>
      </c>
      <c r="D56" s="60">
        <v>36770</v>
      </c>
      <c r="E56" s="60">
        <v>47664</v>
      </c>
      <c r="F56" s="60">
        <v>64910</v>
      </c>
      <c r="G56" s="60">
        <v>112221</v>
      </c>
    </row>
    <row r="57" spans="1:7" s="58" customFormat="1" ht="12">
      <c r="A57" s="62" t="s">
        <v>184</v>
      </c>
      <c r="B57" s="64">
        <v>593.54999999999995</v>
      </c>
      <c r="C57" s="64">
        <v>534.64</v>
      </c>
      <c r="D57" s="64">
        <v>708.4</v>
      </c>
      <c r="E57" s="64">
        <v>574.77</v>
      </c>
      <c r="F57" s="64">
        <v>670.22</v>
      </c>
      <c r="G57" s="63">
        <v>1715.84</v>
      </c>
    </row>
    <row r="58" spans="1:7" s="58" customFormat="1" ht="12">
      <c r="A58" s="62" t="s">
        <v>185</v>
      </c>
      <c r="B58" s="64">
        <v>1.04</v>
      </c>
      <c r="C58" s="64">
        <v>2.13</v>
      </c>
      <c r="D58" s="64">
        <v>1.93</v>
      </c>
      <c r="E58" s="64">
        <v>1.21</v>
      </c>
      <c r="F58" s="64">
        <v>1.03</v>
      </c>
      <c r="G58" s="64">
        <v>1.53</v>
      </c>
    </row>
    <row r="59" spans="1:7" s="58" customFormat="1" ht="12">
      <c r="A59" s="46" t="s">
        <v>593</v>
      </c>
    </row>
    <row r="60" spans="1:7" s="58" customFormat="1" ht="12">
      <c r="A60" s="61" t="s">
        <v>617</v>
      </c>
    </row>
    <row r="61" spans="1:7" s="58" customFormat="1" ht="12">
      <c r="A61" s="62" t="s">
        <v>183</v>
      </c>
      <c r="B61" s="59">
        <v>7203</v>
      </c>
      <c r="C61" s="59">
        <v>3862</v>
      </c>
      <c r="D61" s="59">
        <v>4978</v>
      </c>
      <c r="E61" s="59">
        <v>6224</v>
      </c>
      <c r="F61" s="59">
        <v>8436</v>
      </c>
      <c r="G61" s="59">
        <v>12513</v>
      </c>
    </row>
    <row r="62" spans="1:7" s="58" customFormat="1" ht="12">
      <c r="A62" s="62" t="s">
        <v>1064</v>
      </c>
      <c r="B62" s="65">
        <v>12.6</v>
      </c>
      <c r="C62" s="65">
        <v>15.4</v>
      </c>
      <c r="D62" s="65">
        <v>13.5</v>
      </c>
      <c r="E62" s="65">
        <v>13.1</v>
      </c>
      <c r="F62" s="65">
        <v>13</v>
      </c>
      <c r="G62" s="65">
        <v>11.2</v>
      </c>
    </row>
    <row r="63" spans="1:7" s="58" customFormat="1" ht="12">
      <c r="A63" s="62" t="s">
        <v>184</v>
      </c>
      <c r="B63" s="64">
        <v>94.56</v>
      </c>
      <c r="C63" s="64">
        <v>108.74</v>
      </c>
      <c r="D63" s="64">
        <v>133</v>
      </c>
      <c r="E63" s="64">
        <v>159.69</v>
      </c>
      <c r="F63" s="64">
        <v>201.63</v>
      </c>
      <c r="G63" s="64">
        <v>253.84</v>
      </c>
    </row>
    <row r="64" spans="1:7" s="58" customFormat="1" ht="12">
      <c r="A64" s="62" t="s">
        <v>185</v>
      </c>
      <c r="B64" s="64">
        <v>1.31</v>
      </c>
      <c r="C64" s="64">
        <v>2.82</v>
      </c>
      <c r="D64" s="64">
        <v>2.67</v>
      </c>
      <c r="E64" s="64">
        <v>2.57</v>
      </c>
      <c r="F64" s="64">
        <v>2.39</v>
      </c>
      <c r="G64" s="64">
        <v>2.0299999999999998</v>
      </c>
    </row>
    <row r="65" spans="1:7" s="58" customFormat="1" ht="12">
      <c r="A65" s="66" t="s">
        <v>618</v>
      </c>
    </row>
    <row r="66" spans="1:7" s="58" customFormat="1" ht="12">
      <c r="A66" s="62" t="s">
        <v>183</v>
      </c>
      <c r="B66" s="59">
        <v>4049</v>
      </c>
      <c r="C66" s="59">
        <v>2502</v>
      </c>
      <c r="D66" s="59">
        <v>3112</v>
      </c>
      <c r="E66" s="59">
        <v>3697</v>
      </c>
      <c r="F66" s="59">
        <v>4738</v>
      </c>
      <c r="G66" s="59">
        <v>6193</v>
      </c>
    </row>
    <row r="67" spans="1:7" s="58" customFormat="1" ht="12">
      <c r="A67" s="62" t="s">
        <v>1064</v>
      </c>
      <c r="B67" s="65">
        <v>7.1</v>
      </c>
      <c r="C67" s="65">
        <v>10</v>
      </c>
      <c r="D67" s="65">
        <v>8.5</v>
      </c>
      <c r="E67" s="65">
        <v>7.8</v>
      </c>
      <c r="F67" s="65">
        <v>7.3</v>
      </c>
      <c r="G67" s="65">
        <v>5.5</v>
      </c>
    </row>
    <row r="68" spans="1:7" s="58" customFormat="1" ht="12">
      <c r="A68" s="62" t="s">
        <v>184</v>
      </c>
      <c r="B68" s="64">
        <v>55.32</v>
      </c>
      <c r="C68" s="64">
        <v>84.71</v>
      </c>
      <c r="D68" s="64">
        <v>94.17</v>
      </c>
      <c r="E68" s="64">
        <v>113.68</v>
      </c>
      <c r="F68" s="64">
        <v>145.97</v>
      </c>
      <c r="G68" s="64">
        <v>131.76</v>
      </c>
    </row>
    <row r="69" spans="1:7" s="58" customFormat="1" ht="12">
      <c r="A69" s="62" t="s">
        <v>185</v>
      </c>
      <c r="B69" s="64">
        <v>1.37</v>
      </c>
      <c r="C69" s="64">
        <v>3.39</v>
      </c>
      <c r="D69" s="64">
        <v>3.03</v>
      </c>
      <c r="E69" s="64">
        <v>3.07</v>
      </c>
      <c r="F69" s="64">
        <v>3.08</v>
      </c>
      <c r="G69" s="64">
        <v>2.13</v>
      </c>
    </row>
    <row r="70" spans="1:7" s="58" customFormat="1" ht="12">
      <c r="A70" s="68" t="s">
        <v>619</v>
      </c>
    </row>
    <row r="71" spans="1:7" s="58" customFormat="1" ht="12">
      <c r="A71" s="62" t="s">
        <v>183</v>
      </c>
      <c r="B71" s="67">
        <v>524</v>
      </c>
      <c r="C71" s="67">
        <v>314</v>
      </c>
      <c r="D71" s="67">
        <v>413</v>
      </c>
      <c r="E71" s="67">
        <v>513</v>
      </c>
      <c r="F71" s="67">
        <v>608</v>
      </c>
      <c r="G71" s="67">
        <v>772</v>
      </c>
    </row>
    <row r="72" spans="1:7" s="58" customFormat="1" ht="12">
      <c r="A72" s="62" t="s">
        <v>1064</v>
      </c>
      <c r="B72" s="65">
        <v>0.9</v>
      </c>
      <c r="C72" s="65">
        <v>1.3</v>
      </c>
      <c r="D72" s="65">
        <v>1.1000000000000001</v>
      </c>
      <c r="E72" s="65">
        <v>1.1000000000000001</v>
      </c>
      <c r="F72" s="65">
        <v>0.9</v>
      </c>
      <c r="G72" s="65">
        <v>0.7</v>
      </c>
    </row>
    <row r="73" spans="1:7" s="58" customFormat="1" ht="12">
      <c r="A73" s="62" t="s">
        <v>184</v>
      </c>
      <c r="B73" s="64">
        <v>9.92</v>
      </c>
      <c r="C73" s="64">
        <v>14.58</v>
      </c>
      <c r="D73" s="64">
        <v>15.52</v>
      </c>
      <c r="E73" s="64">
        <v>22.1</v>
      </c>
      <c r="F73" s="64">
        <v>21.88</v>
      </c>
      <c r="G73" s="64">
        <v>22.52</v>
      </c>
    </row>
    <row r="74" spans="1:7" s="58" customFormat="1" ht="12">
      <c r="A74" s="62" t="s">
        <v>185</v>
      </c>
      <c r="B74" s="64">
        <v>1.89</v>
      </c>
      <c r="C74" s="64">
        <v>4.6399999999999997</v>
      </c>
      <c r="D74" s="64">
        <v>3.75</v>
      </c>
      <c r="E74" s="64">
        <v>4.3099999999999996</v>
      </c>
      <c r="F74" s="64">
        <v>3.6</v>
      </c>
      <c r="G74" s="64">
        <v>2.92</v>
      </c>
    </row>
    <row r="75" spans="1:7" s="58" customFormat="1" ht="12">
      <c r="A75" s="69" t="s">
        <v>620</v>
      </c>
    </row>
    <row r="76" spans="1:7" s="58" customFormat="1" ht="12">
      <c r="A76" s="62" t="s">
        <v>183</v>
      </c>
      <c r="B76" s="67">
        <v>172</v>
      </c>
      <c r="C76" s="67">
        <v>105</v>
      </c>
      <c r="D76" s="67">
        <v>137</v>
      </c>
      <c r="E76" s="67">
        <v>174</v>
      </c>
      <c r="F76" s="67">
        <v>199</v>
      </c>
      <c r="G76" s="67">
        <v>244</v>
      </c>
    </row>
    <row r="77" spans="1:7" s="58" customFormat="1" ht="12">
      <c r="A77" s="62" t="s">
        <v>1064</v>
      </c>
      <c r="B77" s="65">
        <v>0.3</v>
      </c>
      <c r="C77" s="65">
        <v>0.4</v>
      </c>
      <c r="D77" s="65">
        <v>0.4</v>
      </c>
      <c r="E77" s="65">
        <v>0.4</v>
      </c>
      <c r="F77" s="65">
        <v>0.3</v>
      </c>
      <c r="G77" s="65">
        <v>0.2</v>
      </c>
    </row>
    <row r="78" spans="1:7" s="58" customFormat="1" ht="12">
      <c r="A78" s="62" t="s">
        <v>184</v>
      </c>
      <c r="B78" s="64">
        <v>4.17</v>
      </c>
      <c r="C78" s="64">
        <v>6.31</v>
      </c>
      <c r="D78" s="64">
        <v>6.76</v>
      </c>
      <c r="E78" s="64">
        <v>13.21</v>
      </c>
      <c r="F78" s="64">
        <v>8</v>
      </c>
      <c r="G78" s="64">
        <v>9.17</v>
      </c>
    </row>
    <row r="79" spans="1:7" s="58" customFormat="1" ht="12">
      <c r="A79" s="62" t="s">
        <v>185</v>
      </c>
      <c r="B79" s="64">
        <v>2.4300000000000002</v>
      </c>
      <c r="C79" s="64">
        <v>6.02</v>
      </c>
      <c r="D79" s="64">
        <v>4.95</v>
      </c>
      <c r="E79" s="64">
        <v>7.59</v>
      </c>
      <c r="F79" s="64">
        <v>4.0199999999999996</v>
      </c>
      <c r="G79" s="64">
        <v>3.75</v>
      </c>
    </row>
    <row r="80" spans="1:7" s="58" customFormat="1" ht="12">
      <c r="A80" s="69" t="s">
        <v>621</v>
      </c>
    </row>
    <row r="81" spans="1:7" s="58" customFormat="1" ht="12">
      <c r="A81" s="62" t="s">
        <v>183</v>
      </c>
      <c r="B81" s="67">
        <v>353</v>
      </c>
      <c r="C81" s="67">
        <v>210</v>
      </c>
      <c r="D81" s="67">
        <v>277</v>
      </c>
      <c r="E81" s="67">
        <v>339</v>
      </c>
      <c r="F81" s="67">
        <v>410</v>
      </c>
      <c r="G81" s="67">
        <v>528</v>
      </c>
    </row>
    <row r="82" spans="1:7" s="58" customFormat="1" ht="12">
      <c r="A82" s="62" t="s">
        <v>1064</v>
      </c>
      <c r="B82" s="65">
        <v>0.6</v>
      </c>
      <c r="C82" s="65">
        <v>0.8</v>
      </c>
      <c r="D82" s="65">
        <v>0.8</v>
      </c>
      <c r="E82" s="65">
        <v>0.7</v>
      </c>
      <c r="F82" s="65">
        <v>0.6</v>
      </c>
      <c r="G82" s="65">
        <v>0.5</v>
      </c>
    </row>
    <row r="83" spans="1:7" s="58" customFormat="1" ht="12">
      <c r="A83" s="62" t="s">
        <v>184</v>
      </c>
      <c r="B83" s="64">
        <v>7.71</v>
      </c>
      <c r="C83" s="64">
        <v>9.5</v>
      </c>
      <c r="D83" s="64">
        <v>10.9</v>
      </c>
      <c r="E83" s="64">
        <v>15.1</v>
      </c>
      <c r="F83" s="64">
        <v>16.18</v>
      </c>
      <c r="G83" s="64">
        <v>17.32</v>
      </c>
    </row>
    <row r="84" spans="1:7" s="58" customFormat="1" ht="12">
      <c r="A84" s="62" t="s">
        <v>185</v>
      </c>
      <c r="B84" s="64">
        <v>2.19</v>
      </c>
      <c r="C84" s="64">
        <v>4.53</v>
      </c>
      <c r="D84" s="64">
        <v>3.94</v>
      </c>
      <c r="E84" s="64">
        <v>4.45</v>
      </c>
      <c r="F84" s="64">
        <v>3.95</v>
      </c>
      <c r="G84" s="64">
        <v>3.28</v>
      </c>
    </row>
    <row r="85" spans="1:7" s="58" customFormat="1" ht="12">
      <c r="A85" s="68" t="s">
        <v>622</v>
      </c>
    </row>
    <row r="86" spans="1:7" s="58" customFormat="1" ht="12">
      <c r="A86" s="62" t="s">
        <v>183</v>
      </c>
      <c r="B86" s="67">
        <v>890</v>
      </c>
      <c r="C86" s="67">
        <v>607</v>
      </c>
      <c r="D86" s="67">
        <v>710</v>
      </c>
      <c r="E86" s="67">
        <v>791</v>
      </c>
      <c r="F86" s="59">
        <v>1021</v>
      </c>
      <c r="G86" s="59">
        <v>1320</v>
      </c>
    </row>
    <row r="87" spans="1:7" s="58" customFormat="1" ht="12">
      <c r="A87" s="62" t="s">
        <v>1064</v>
      </c>
      <c r="B87" s="65">
        <v>1.6</v>
      </c>
      <c r="C87" s="65">
        <v>2.4</v>
      </c>
      <c r="D87" s="65">
        <v>1.9</v>
      </c>
      <c r="E87" s="65">
        <v>1.7</v>
      </c>
      <c r="F87" s="65">
        <v>1.6</v>
      </c>
      <c r="G87" s="65">
        <v>1.2</v>
      </c>
    </row>
    <row r="88" spans="1:7" s="58" customFormat="1" ht="12">
      <c r="A88" s="62" t="s">
        <v>184</v>
      </c>
      <c r="B88" s="64">
        <v>15.36</v>
      </c>
      <c r="C88" s="64">
        <v>31.23</v>
      </c>
      <c r="D88" s="64">
        <v>32.31</v>
      </c>
      <c r="E88" s="64">
        <v>30.11</v>
      </c>
      <c r="F88" s="64">
        <v>38.15</v>
      </c>
      <c r="G88" s="64">
        <v>45.44</v>
      </c>
    </row>
    <row r="89" spans="1:7" s="58" customFormat="1" ht="12">
      <c r="A89" s="62" t="s">
        <v>185</v>
      </c>
      <c r="B89" s="64">
        <v>1.73</v>
      </c>
      <c r="C89" s="64">
        <v>5.14</v>
      </c>
      <c r="D89" s="64">
        <v>4.55</v>
      </c>
      <c r="E89" s="64">
        <v>3.81</v>
      </c>
      <c r="F89" s="64">
        <v>3.74</v>
      </c>
      <c r="G89" s="64">
        <v>3.44</v>
      </c>
    </row>
    <row r="90" spans="1:7" s="58" customFormat="1" ht="12">
      <c r="A90" s="69" t="s">
        <v>623</v>
      </c>
    </row>
    <row r="91" spans="1:7" s="58" customFormat="1" ht="12">
      <c r="A91" s="62" t="s">
        <v>183</v>
      </c>
      <c r="B91" s="67">
        <v>244</v>
      </c>
      <c r="C91" s="67">
        <v>165</v>
      </c>
      <c r="D91" s="67">
        <v>205</v>
      </c>
      <c r="E91" s="67">
        <v>220</v>
      </c>
      <c r="F91" s="67">
        <v>276</v>
      </c>
      <c r="G91" s="67">
        <v>353</v>
      </c>
    </row>
    <row r="92" spans="1:7" s="58" customFormat="1" ht="12">
      <c r="A92" s="62" t="s">
        <v>1064</v>
      </c>
      <c r="B92" s="65">
        <v>0.4</v>
      </c>
      <c r="C92" s="65">
        <v>0.7</v>
      </c>
      <c r="D92" s="65">
        <v>0.6</v>
      </c>
      <c r="E92" s="65">
        <v>0.5</v>
      </c>
      <c r="F92" s="65">
        <v>0.4</v>
      </c>
      <c r="G92" s="65">
        <v>0.3</v>
      </c>
    </row>
    <row r="93" spans="1:7" s="58" customFormat="1" ht="12">
      <c r="A93" s="62" t="s">
        <v>184</v>
      </c>
      <c r="B93" s="64">
        <v>6.42</v>
      </c>
      <c r="C93" s="64">
        <v>14.07</v>
      </c>
      <c r="D93" s="64">
        <v>15.2</v>
      </c>
      <c r="E93" s="64">
        <v>13.23</v>
      </c>
      <c r="F93" s="64">
        <v>17.41</v>
      </c>
      <c r="G93" s="64">
        <v>22.39</v>
      </c>
    </row>
    <row r="94" spans="1:7" s="58" customFormat="1" ht="12">
      <c r="A94" s="62" t="s">
        <v>185</v>
      </c>
      <c r="B94" s="64">
        <v>2.63</v>
      </c>
      <c r="C94" s="64">
        <v>8.5399999999999991</v>
      </c>
      <c r="D94" s="64">
        <v>7.43</v>
      </c>
      <c r="E94" s="64">
        <v>6.02</v>
      </c>
      <c r="F94" s="64">
        <v>6.31</v>
      </c>
      <c r="G94" s="64">
        <v>6.34</v>
      </c>
    </row>
    <row r="95" spans="1:7" s="58" customFormat="1" ht="12">
      <c r="A95" s="69" t="s">
        <v>624</v>
      </c>
    </row>
    <row r="96" spans="1:7" s="58" customFormat="1" ht="12">
      <c r="A96" s="62" t="s">
        <v>183</v>
      </c>
      <c r="B96" s="67">
        <v>169</v>
      </c>
      <c r="C96" s="67">
        <v>128</v>
      </c>
      <c r="D96" s="67">
        <v>143</v>
      </c>
      <c r="E96" s="67">
        <v>157</v>
      </c>
      <c r="F96" s="67">
        <v>198</v>
      </c>
      <c r="G96" s="67">
        <v>219</v>
      </c>
    </row>
    <row r="97" spans="1:7" s="58" customFormat="1" ht="12">
      <c r="A97" s="62" t="s">
        <v>1064</v>
      </c>
      <c r="B97" s="65">
        <v>0.3</v>
      </c>
      <c r="C97" s="65">
        <v>0.5</v>
      </c>
      <c r="D97" s="65">
        <v>0.4</v>
      </c>
      <c r="E97" s="65">
        <v>0.3</v>
      </c>
      <c r="F97" s="65">
        <v>0.3</v>
      </c>
      <c r="G97" s="65">
        <v>0.2</v>
      </c>
    </row>
    <row r="98" spans="1:7" s="58" customFormat="1" ht="12">
      <c r="A98" s="62" t="s">
        <v>184</v>
      </c>
      <c r="B98" s="64">
        <v>3.51</v>
      </c>
      <c r="C98" s="64">
        <v>9.25</v>
      </c>
      <c r="D98" s="64">
        <v>7.87</v>
      </c>
      <c r="E98" s="64">
        <v>7.21</v>
      </c>
      <c r="F98" s="64">
        <v>11.65</v>
      </c>
      <c r="G98" s="64">
        <v>10.78</v>
      </c>
    </row>
    <row r="99" spans="1:7" s="58" customFormat="1" ht="12">
      <c r="A99" s="62" t="s">
        <v>185</v>
      </c>
      <c r="B99" s="64">
        <v>2.08</v>
      </c>
      <c r="C99" s="64">
        <v>7.24</v>
      </c>
      <c r="D99" s="64">
        <v>5.5</v>
      </c>
      <c r="E99" s="64">
        <v>4.59</v>
      </c>
      <c r="F99" s="64">
        <v>5.9</v>
      </c>
      <c r="G99" s="64">
        <v>4.91</v>
      </c>
    </row>
    <row r="100" spans="1:7" s="58" customFormat="1" ht="12">
      <c r="A100" s="69" t="s">
        <v>625</v>
      </c>
    </row>
    <row r="101" spans="1:7" s="58" customFormat="1" ht="12">
      <c r="A101" s="62" t="s">
        <v>183</v>
      </c>
      <c r="B101" s="67">
        <v>120</v>
      </c>
      <c r="C101" s="67">
        <v>76</v>
      </c>
      <c r="D101" s="67">
        <v>96</v>
      </c>
      <c r="E101" s="67">
        <v>107</v>
      </c>
      <c r="F101" s="67">
        <v>138</v>
      </c>
      <c r="G101" s="67">
        <v>184</v>
      </c>
    </row>
    <row r="102" spans="1:7" s="58" customFormat="1" ht="12">
      <c r="A102" s="62" t="s">
        <v>1064</v>
      </c>
      <c r="B102" s="65">
        <v>0.2</v>
      </c>
      <c r="C102" s="65">
        <v>0.3</v>
      </c>
      <c r="D102" s="65">
        <v>0.3</v>
      </c>
      <c r="E102" s="65">
        <v>0.2</v>
      </c>
      <c r="F102" s="65">
        <v>0.2</v>
      </c>
      <c r="G102" s="65">
        <v>0.2</v>
      </c>
    </row>
    <row r="103" spans="1:7" s="58" customFormat="1" ht="12">
      <c r="A103" s="62" t="s">
        <v>184</v>
      </c>
      <c r="B103" s="64">
        <v>2.98</v>
      </c>
      <c r="C103" s="64">
        <v>4.33</v>
      </c>
      <c r="D103" s="64">
        <v>7.01</v>
      </c>
      <c r="E103" s="64">
        <v>6.7</v>
      </c>
      <c r="F103" s="64">
        <v>8.51</v>
      </c>
      <c r="G103" s="64">
        <v>8.18</v>
      </c>
    </row>
    <row r="104" spans="1:7" s="58" customFormat="1" ht="12">
      <c r="A104" s="62" t="s">
        <v>185</v>
      </c>
      <c r="B104" s="64">
        <v>2.48</v>
      </c>
      <c r="C104" s="64">
        <v>5.7</v>
      </c>
      <c r="D104" s="64">
        <v>7.34</v>
      </c>
      <c r="E104" s="64">
        <v>6.28</v>
      </c>
      <c r="F104" s="64">
        <v>6.15</v>
      </c>
      <c r="G104" s="64">
        <v>4.4400000000000004</v>
      </c>
    </row>
    <row r="105" spans="1:7" s="58" customFormat="1" ht="12">
      <c r="A105" s="69" t="s">
        <v>626</v>
      </c>
    </row>
    <row r="106" spans="1:7" s="58" customFormat="1" ht="12">
      <c r="A106" s="62" t="s">
        <v>183</v>
      </c>
      <c r="B106" s="67">
        <v>172</v>
      </c>
      <c r="C106" s="67">
        <v>116</v>
      </c>
      <c r="D106" s="67">
        <v>135</v>
      </c>
      <c r="E106" s="67">
        <v>149</v>
      </c>
      <c r="F106" s="67">
        <v>203</v>
      </c>
      <c r="G106" s="67">
        <v>254</v>
      </c>
    </row>
    <row r="107" spans="1:7" s="58" customFormat="1" ht="12">
      <c r="A107" s="62" t="s">
        <v>1064</v>
      </c>
      <c r="B107" s="65">
        <v>0.3</v>
      </c>
      <c r="C107" s="65">
        <v>0.5</v>
      </c>
      <c r="D107" s="65">
        <v>0.4</v>
      </c>
      <c r="E107" s="65">
        <v>0.3</v>
      </c>
      <c r="F107" s="65">
        <v>0.3</v>
      </c>
      <c r="G107" s="65">
        <v>0.2</v>
      </c>
    </row>
    <row r="108" spans="1:7" s="58" customFormat="1" ht="12">
      <c r="A108" s="62" t="s">
        <v>184</v>
      </c>
      <c r="B108" s="64">
        <v>4.47</v>
      </c>
      <c r="C108" s="64">
        <v>6.54</v>
      </c>
      <c r="D108" s="64">
        <v>8.09</v>
      </c>
      <c r="E108" s="64">
        <v>8.7899999999999991</v>
      </c>
      <c r="F108" s="64">
        <v>11.59</v>
      </c>
      <c r="G108" s="64">
        <v>10.86</v>
      </c>
    </row>
    <row r="109" spans="1:7" s="58" customFormat="1" ht="12">
      <c r="A109" s="62" t="s">
        <v>185</v>
      </c>
      <c r="B109" s="64">
        <v>2.61</v>
      </c>
      <c r="C109" s="64">
        <v>5.62</v>
      </c>
      <c r="D109" s="64">
        <v>5.99</v>
      </c>
      <c r="E109" s="64">
        <v>5.9</v>
      </c>
      <c r="F109" s="64">
        <v>5.71</v>
      </c>
      <c r="G109" s="64">
        <v>4.28</v>
      </c>
    </row>
    <row r="110" spans="1:7" s="58" customFormat="1" ht="12">
      <c r="A110" s="69" t="s">
        <v>627</v>
      </c>
    </row>
    <row r="111" spans="1:7" s="58" customFormat="1" ht="12">
      <c r="A111" s="62" t="s">
        <v>183</v>
      </c>
      <c r="B111" s="67">
        <v>130</v>
      </c>
      <c r="C111" s="67">
        <v>85</v>
      </c>
      <c r="D111" s="67">
        <v>80</v>
      </c>
      <c r="E111" s="67">
        <v>109</v>
      </c>
      <c r="F111" s="67">
        <v>144</v>
      </c>
      <c r="G111" s="67">
        <v>231</v>
      </c>
    </row>
    <row r="112" spans="1:7" s="58" customFormat="1" ht="12">
      <c r="A112" s="62" t="s">
        <v>1064</v>
      </c>
      <c r="B112" s="65">
        <v>0.2</v>
      </c>
      <c r="C112" s="65">
        <v>0.3</v>
      </c>
      <c r="D112" s="65">
        <v>0.2</v>
      </c>
      <c r="E112" s="65">
        <v>0.2</v>
      </c>
      <c r="F112" s="65">
        <v>0.2</v>
      </c>
      <c r="G112" s="65">
        <v>0.2</v>
      </c>
    </row>
    <row r="113" spans="1:7" s="58" customFormat="1" ht="12">
      <c r="A113" s="62" t="s">
        <v>184</v>
      </c>
      <c r="B113" s="64">
        <v>5.72</v>
      </c>
      <c r="C113" s="64">
        <v>11.62</v>
      </c>
      <c r="D113" s="64">
        <v>6.9</v>
      </c>
      <c r="E113" s="64">
        <v>7.05</v>
      </c>
      <c r="F113" s="64">
        <v>8.51</v>
      </c>
      <c r="G113" s="64">
        <v>18.05</v>
      </c>
    </row>
    <row r="114" spans="1:7" s="58" customFormat="1" ht="12">
      <c r="A114" s="62" t="s">
        <v>185</v>
      </c>
      <c r="B114" s="64">
        <v>4.41</v>
      </c>
      <c r="C114" s="64">
        <v>13.7</v>
      </c>
      <c r="D114" s="64">
        <v>8.61</v>
      </c>
      <c r="E114" s="64">
        <v>6.47</v>
      </c>
      <c r="F114" s="64">
        <v>5.91</v>
      </c>
      <c r="G114" s="64">
        <v>7.83</v>
      </c>
    </row>
    <row r="115" spans="1:7" s="58" customFormat="1" ht="12">
      <c r="A115" s="69" t="s">
        <v>628</v>
      </c>
    </row>
    <row r="116" spans="1:7" s="58" customFormat="1" ht="12">
      <c r="A116" s="62" t="s">
        <v>183</v>
      </c>
      <c r="B116" s="67">
        <v>56</v>
      </c>
      <c r="C116" s="67">
        <v>38</v>
      </c>
      <c r="D116" s="67">
        <v>52</v>
      </c>
      <c r="E116" s="67">
        <v>49</v>
      </c>
      <c r="F116" s="67">
        <v>62</v>
      </c>
      <c r="G116" s="67">
        <v>79</v>
      </c>
    </row>
    <row r="117" spans="1:7" s="58" customFormat="1" ht="12">
      <c r="A117" s="62" t="s">
        <v>1064</v>
      </c>
      <c r="B117" s="65">
        <v>0.1</v>
      </c>
      <c r="C117" s="65">
        <v>0.2</v>
      </c>
      <c r="D117" s="65">
        <v>0.1</v>
      </c>
      <c r="E117" s="65">
        <v>0.1</v>
      </c>
      <c r="F117" s="65">
        <v>0.1</v>
      </c>
      <c r="G117" s="65">
        <v>0.1</v>
      </c>
    </row>
    <row r="118" spans="1:7" s="58" customFormat="1" ht="12">
      <c r="A118" s="62" t="s">
        <v>184</v>
      </c>
      <c r="B118" s="64">
        <v>1.64</v>
      </c>
      <c r="C118" s="64">
        <v>2.46</v>
      </c>
      <c r="D118" s="64">
        <v>4.95</v>
      </c>
      <c r="E118" s="64">
        <v>1.81</v>
      </c>
      <c r="F118" s="64">
        <v>3.13</v>
      </c>
      <c r="G118" s="64">
        <v>3.26</v>
      </c>
    </row>
    <row r="119" spans="1:7" s="58" customFormat="1" ht="12">
      <c r="A119" s="62" t="s">
        <v>185</v>
      </c>
      <c r="B119" s="64">
        <v>2.94</v>
      </c>
      <c r="C119" s="64">
        <v>6.48</v>
      </c>
      <c r="D119" s="64">
        <v>9.6</v>
      </c>
      <c r="E119" s="64">
        <v>3.69</v>
      </c>
      <c r="F119" s="64">
        <v>5.04</v>
      </c>
      <c r="G119" s="64">
        <v>4.1399999999999997</v>
      </c>
    </row>
    <row r="120" spans="1:7" s="58" customFormat="1" ht="12">
      <c r="A120" s="68" t="s">
        <v>629</v>
      </c>
    </row>
    <row r="121" spans="1:7" s="58" customFormat="1" ht="12">
      <c r="A121" s="62" t="s">
        <v>183</v>
      </c>
      <c r="B121" s="67">
        <v>410</v>
      </c>
      <c r="C121" s="67">
        <v>246</v>
      </c>
      <c r="D121" s="67">
        <v>316</v>
      </c>
      <c r="E121" s="67">
        <v>384</v>
      </c>
      <c r="F121" s="67">
        <v>472</v>
      </c>
      <c r="G121" s="67">
        <v>630</v>
      </c>
    </row>
    <row r="122" spans="1:7" s="58" customFormat="1" ht="12">
      <c r="A122" s="62" t="s">
        <v>1064</v>
      </c>
      <c r="B122" s="65">
        <v>0.7</v>
      </c>
      <c r="C122" s="65">
        <v>1</v>
      </c>
      <c r="D122" s="65">
        <v>0.9</v>
      </c>
      <c r="E122" s="65">
        <v>0.8</v>
      </c>
      <c r="F122" s="65">
        <v>0.7</v>
      </c>
      <c r="G122" s="65">
        <v>0.6</v>
      </c>
    </row>
    <row r="123" spans="1:7" s="58" customFormat="1" ht="12">
      <c r="A123" s="62" t="s">
        <v>184</v>
      </c>
      <c r="B123" s="64">
        <v>6.73</v>
      </c>
      <c r="C123" s="64">
        <v>9.18</v>
      </c>
      <c r="D123" s="64">
        <v>9.08</v>
      </c>
      <c r="E123" s="64">
        <v>14.69</v>
      </c>
      <c r="F123" s="64">
        <v>17.95</v>
      </c>
      <c r="G123" s="64">
        <v>18.940000000000001</v>
      </c>
    </row>
    <row r="124" spans="1:7" s="58" customFormat="1" ht="12">
      <c r="A124" s="62" t="s">
        <v>185</v>
      </c>
      <c r="B124" s="64">
        <v>1.64</v>
      </c>
      <c r="C124" s="64">
        <v>3.73</v>
      </c>
      <c r="D124" s="64">
        <v>2.87</v>
      </c>
      <c r="E124" s="64">
        <v>3.83</v>
      </c>
      <c r="F124" s="64">
        <v>3.8</v>
      </c>
      <c r="G124" s="64">
        <v>3.01</v>
      </c>
    </row>
    <row r="125" spans="1:7" s="58" customFormat="1" ht="12">
      <c r="A125" s="69" t="s">
        <v>630</v>
      </c>
    </row>
    <row r="126" spans="1:7" s="58" customFormat="1" ht="12">
      <c r="A126" s="62" t="s">
        <v>183</v>
      </c>
      <c r="B126" s="67">
        <v>139</v>
      </c>
      <c r="C126" s="67">
        <v>97</v>
      </c>
      <c r="D126" s="67">
        <v>115</v>
      </c>
      <c r="E126" s="67">
        <v>132</v>
      </c>
      <c r="F126" s="67">
        <v>158</v>
      </c>
      <c r="G126" s="67">
        <v>192</v>
      </c>
    </row>
    <row r="127" spans="1:7" s="58" customFormat="1" ht="12">
      <c r="A127" s="62" t="s">
        <v>1064</v>
      </c>
      <c r="B127" s="65">
        <v>0.2</v>
      </c>
      <c r="C127" s="65">
        <v>0.4</v>
      </c>
      <c r="D127" s="65">
        <v>0.3</v>
      </c>
      <c r="E127" s="65">
        <v>0.3</v>
      </c>
      <c r="F127" s="65">
        <v>0.2</v>
      </c>
      <c r="G127" s="65">
        <v>0.2</v>
      </c>
    </row>
    <row r="128" spans="1:7" s="58" customFormat="1" ht="12">
      <c r="A128" s="62" t="s">
        <v>184</v>
      </c>
      <c r="B128" s="64">
        <v>2.83</v>
      </c>
      <c r="C128" s="64">
        <v>4.12</v>
      </c>
      <c r="D128" s="64">
        <v>4.93</v>
      </c>
      <c r="E128" s="64">
        <v>5.92</v>
      </c>
      <c r="F128" s="64">
        <v>6.26</v>
      </c>
      <c r="G128" s="64">
        <v>6.76</v>
      </c>
    </row>
    <row r="129" spans="1:7" s="58" customFormat="1" ht="12">
      <c r="A129" s="62" t="s">
        <v>185</v>
      </c>
      <c r="B129" s="64">
        <v>2.0299999999999998</v>
      </c>
      <c r="C129" s="64">
        <v>4.24</v>
      </c>
      <c r="D129" s="64">
        <v>4.3</v>
      </c>
      <c r="E129" s="64">
        <v>4.4800000000000004</v>
      </c>
      <c r="F129" s="64">
        <v>3.96</v>
      </c>
      <c r="G129" s="64">
        <v>3.52</v>
      </c>
    </row>
    <row r="130" spans="1:7" s="58" customFormat="1" ht="12">
      <c r="A130" s="69" t="s">
        <v>631</v>
      </c>
    </row>
    <row r="131" spans="1:7" s="58" customFormat="1" ht="12">
      <c r="A131" s="62" t="s">
        <v>183</v>
      </c>
      <c r="B131" s="67">
        <v>271</v>
      </c>
      <c r="C131" s="67">
        <v>149</v>
      </c>
      <c r="D131" s="67">
        <v>201</v>
      </c>
      <c r="E131" s="67">
        <v>251</v>
      </c>
      <c r="F131" s="67">
        <v>314</v>
      </c>
      <c r="G131" s="67">
        <v>438</v>
      </c>
    </row>
    <row r="132" spans="1:7" s="58" customFormat="1" ht="12">
      <c r="A132" s="62" t="s">
        <v>1064</v>
      </c>
      <c r="B132" s="65">
        <v>0.5</v>
      </c>
      <c r="C132" s="65">
        <v>0.6</v>
      </c>
      <c r="D132" s="65">
        <v>0.5</v>
      </c>
      <c r="E132" s="65">
        <v>0.5</v>
      </c>
      <c r="F132" s="65">
        <v>0.5</v>
      </c>
      <c r="G132" s="65">
        <v>0.4</v>
      </c>
    </row>
    <row r="133" spans="1:7" s="58" customFormat="1" ht="12">
      <c r="A133" s="62" t="s">
        <v>184</v>
      </c>
      <c r="B133" s="64">
        <v>4.9000000000000004</v>
      </c>
      <c r="C133" s="64">
        <v>6.78</v>
      </c>
      <c r="D133" s="64">
        <v>6.48</v>
      </c>
      <c r="E133" s="64">
        <v>10.69</v>
      </c>
      <c r="F133" s="64">
        <v>13.41</v>
      </c>
      <c r="G133" s="64">
        <v>13.93</v>
      </c>
    </row>
    <row r="134" spans="1:7" s="58" customFormat="1" ht="12">
      <c r="A134" s="62" t="s">
        <v>185</v>
      </c>
      <c r="B134" s="64">
        <v>1.81</v>
      </c>
      <c r="C134" s="64">
        <v>4.54</v>
      </c>
      <c r="D134" s="64">
        <v>3.22</v>
      </c>
      <c r="E134" s="64">
        <v>4.25</v>
      </c>
      <c r="F134" s="64">
        <v>4.2699999999999996</v>
      </c>
      <c r="G134" s="64">
        <v>3.18</v>
      </c>
    </row>
    <row r="135" spans="1:7" s="58" customFormat="1" ht="12">
      <c r="A135" s="68" t="s">
        <v>632</v>
      </c>
    </row>
    <row r="136" spans="1:7" s="58" customFormat="1" ht="12">
      <c r="A136" s="62" t="s">
        <v>183</v>
      </c>
      <c r="B136" s="67">
        <v>783</v>
      </c>
      <c r="C136" s="67">
        <v>442</v>
      </c>
      <c r="D136" s="67">
        <v>591</v>
      </c>
      <c r="E136" s="67">
        <v>702</v>
      </c>
      <c r="F136" s="67">
        <v>914</v>
      </c>
      <c r="G136" s="59">
        <v>1266</v>
      </c>
    </row>
    <row r="137" spans="1:7" s="58" customFormat="1" ht="12">
      <c r="A137" s="62" t="s">
        <v>1064</v>
      </c>
      <c r="B137" s="65">
        <v>1.4</v>
      </c>
      <c r="C137" s="65">
        <v>1.8</v>
      </c>
      <c r="D137" s="65">
        <v>1.6</v>
      </c>
      <c r="E137" s="65">
        <v>1.5</v>
      </c>
      <c r="F137" s="65">
        <v>1.4</v>
      </c>
      <c r="G137" s="65">
        <v>1.1000000000000001</v>
      </c>
    </row>
    <row r="138" spans="1:7" s="58" customFormat="1" ht="12">
      <c r="A138" s="62" t="s">
        <v>184</v>
      </c>
      <c r="B138" s="64">
        <v>12.51</v>
      </c>
      <c r="C138" s="64">
        <v>21.55</v>
      </c>
      <c r="D138" s="64">
        <v>22.1</v>
      </c>
      <c r="E138" s="64">
        <v>26.69</v>
      </c>
      <c r="F138" s="64">
        <v>34.67</v>
      </c>
      <c r="G138" s="64">
        <v>33.83</v>
      </c>
    </row>
    <row r="139" spans="1:7" s="58" customFormat="1" ht="12">
      <c r="A139" s="62" t="s">
        <v>185</v>
      </c>
      <c r="B139" s="64">
        <v>1.6</v>
      </c>
      <c r="C139" s="64">
        <v>4.88</v>
      </c>
      <c r="D139" s="64">
        <v>3.74</v>
      </c>
      <c r="E139" s="64">
        <v>3.8</v>
      </c>
      <c r="F139" s="64">
        <v>3.79</v>
      </c>
      <c r="G139" s="64">
        <v>2.67</v>
      </c>
    </row>
    <row r="140" spans="1:7" s="58" customFormat="1" ht="12">
      <c r="A140" s="69" t="s">
        <v>633</v>
      </c>
    </row>
    <row r="141" spans="1:7" s="58" customFormat="1" ht="12">
      <c r="A141" s="62" t="s">
        <v>183</v>
      </c>
      <c r="B141" s="67">
        <v>288</v>
      </c>
      <c r="C141" s="67">
        <v>154</v>
      </c>
      <c r="D141" s="67">
        <v>213</v>
      </c>
      <c r="E141" s="67">
        <v>262</v>
      </c>
      <c r="F141" s="67">
        <v>329</v>
      </c>
      <c r="G141" s="67">
        <v>482</v>
      </c>
    </row>
    <row r="142" spans="1:7" s="58" customFormat="1" ht="12">
      <c r="A142" s="62" t="s">
        <v>1064</v>
      </c>
      <c r="B142" s="65">
        <v>0.5</v>
      </c>
      <c r="C142" s="65">
        <v>0.6</v>
      </c>
      <c r="D142" s="65">
        <v>0.6</v>
      </c>
      <c r="E142" s="65">
        <v>0.5</v>
      </c>
      <c r="F142" s="65">
        <v>0.5</v>
      </c>
      <c r="G142" s="65">
        <v>0.4</v>
      </c>
    </row>
    <row r="143" spans="1:7" s="58" customFormat="1" ht="12">
      <c r="A143" s="62" t="s">
        <v>184</v>
      </c>
      <c r="B143" s="64">
        <v>6.08</v>
      </c>
      <c r="C143" s="64">
        <v>8.99</v>
      </c>
      <c r="D143" s="64">
        <v>9.83</v>
      </c>
      <c r="E143" s="64">
        <v>12.39</v>
      </c>
      <c r="F143" s="64">
        <v>13.73</v>
      </c>
      <c r="G143" s="64">
        <v>18.7</v>
      </c>
    </row>
    <row r="144" spans="1:7" s="58" customFormat="1" ht="12">
      <c r="A144" s="62" t="s">
        <v>185</v>
      </c>
      <c r="B144" s="64">
        <v>2.11</v>
      </c>
      <c r="C144" s="64">
        <v>5.83</v>
      </c>
      <c r="D144" s="64">
        <v>4.62</v>
      </c>
      <c r="E144" s="64">
        <v>4.74</v>
      </c>
      <c r="F144" s="64">
        <v>4.17</v>
      </c>
      <c r="G144" s="64">
        <v>3.88</v>
      </c>
    </row>
    <row r="145" spans="1:7" s="58" customFormat="1" ht="12">
      <c r="A145" s="69" t="s">
        <v>634</v>
      </c>
    </row>
    <row r="146" spans="1:7" s="58" customFormat="1" ht="12">
      <c r="A146" s="62" t="s">
        <v>183</v>
      </c>
      <c r="B146" s="67">
        <v>254</v>
      </c>
      <c r="C146" s="67">
        <v>137</v>
      </c>
      <c r="D146" s="67">
        <v>188</v>
      </c>
      <c r="E146" s="67">
        <v>226</v>
      </c>
      <c r="F146" s="67">
        <v>294</v>
      </c>
      <c r="G146" s="67">
        <v>423</v>
      </c>
    </row>
    <row r="147" spans="1:7" s="58" customFormat="1" ht="12">
      <c r="A147" s="62" t="s">
        <v>1064</v>
      </c>
      <c r="B147" s="65">
        <v>0.4</v>
      </c>
      <c r="C147" s="65">
        <v>0.5</v>
      </c>
      <c r="D147" s="65">
        <v>0.5</v>
      </c>
      <c r="E147" s="65">
        <v>0.5</v>
      </c>
      <c r="F147" s="65">
        <v>0.5</v>
      </c>
      <c r="G147" s="65">
        <v>0.4</v>
      </c>
    </row>
    <row r="148" spans="1:7" s="58" customFormat="1" ht="12">
      <c r="A148" s="62" t="s">
        <v>184</v>
      </c>
      <c r="B148" s="64">
        <v>3.86</v>
      </c>
      <c r="C148" s="64">
        <v>7.63</v>
      </c>
      <c r="D148" s="64">
        <v>9.0299999999999994</v>
      </c>
      <c r="E148" s="64">
        <v>8.11</v>
      </c>
      <c r="F148" s="64">
        <v>13.6</v>
      </c>
      <c r="G148" s="64">
        <v>12.35</v>
      </c>
    </row>
    <row r="149" spans="1:7" s="58" customFormat="1" ht="12">
      <c r="A149" s="62" t="s">
        <v>185</v>
      </c>
      <c r="B149" s="64">
        <v>1.52</v>
      </c>
      <c r="C149" s="64">
        <v>5.58</v>
      </c>
      <c r="D149" s="64">
        <v>4.79</v>
      </c>
      <c r="E149" s="64">
        <v>3.59</v>
      </c>
      <c r="F149" s="64">
        <v>4.63</v>
      </c>
      <c r="G149" s="64">
        <v>2.92</v>
      </c>
    </row>
    <row r="150" spans="1:7" s="58" customFormat="1" ht="12">
      <c r="A150" s="69" t="s">
        <v>635</v>
      </c>
    </row>
    <row r="151" spans="1:7" s="58" customFormat="1" ht="12">
      <c r="A151" s="62" t="s">
        <v>183</v>
      </c>
      <c r="B151" s="67">
        <v>109</v>
      </c>
      <c r="C151" s="67">
        <v>65</v>
      </c>
      <c r="D151" s="67">
        <v>85</v>
      </c>
      <c r="E151" s="67">
        <v>98</v>
      </c>
      <c r="F151" s="67">
        <v>126</v>
      </c>
      <c r="G151" s="67">
        <v>171</v>
      </c>
    </row>
    <row r="152" spans="1:7" s="58" customFormat="1" ht="12">
      <c r="A152" s="62" t="s">
        <v>1064</v>
      </c>
      <c r="B152" s="65">
        <v>0.2</v>
      </c>
      <c r="C152" s="65">
        <v>0.3</v>
      </c>
      <c r="D152" s="65">
        <v>0.2</v>
      </c>
      <c r="E152" s="65">
        <v>0.2</v>
      </c>
      <c r="F152" s="65">
        <v>0.2</v>
      </c>
      <c r="G152" s="65">
        <v>0.2</v>
      </c>
    </row>
    <row r="153" spans="1:7" s="58" customFormat="1" ht="12">
      <c r="A153" s="62" t="s">
        <v>184</v>
      </c>
      <c r="B153" s="64">
        <v>2.46</v>
      </c>
      <c r="C153" s="64">
        <v>4.2300000000000004</v>
      </c>
      <c r="D153" s="64">
        <v>4.0999999999999996</v>
      </c>
      <c r="E153" s="64">
        <v>5.35</v>
      </c>
      <c r="F153" s="64">
        <v>5.87</v>
      </c>
      <c r="G153" s="64">
        <v>6.71</v>
      </c>
    </row>
    <row r="154" spans="1:7" s="58" customFormat="1" ht="12">
      <c r="A154" s="62" t="s">
        <v>185</v>
      </c>
      <c r="B154" s="64">
        <v>2.2599999999999998</v>
      </c>
      <c r="C154" s="64">
        <v>6.54</v>
      </c>
      <c r="D154" s="64">
        <v>4.84</v>
      </c>
      <c r="E154" s="64">
        <v>5.48</v>
      </c>
      <c r="F154" s="64">
        <v>4.67</v>
      </c>
      <c r="G154" s="64">
        <v>3.93</v>
      </c>
    </row>
    <row r="155" spans="1:7" s="58" customFormat="1" ht="12">
      <c r="A155" s="69" t="s">
        <v>636</v>
      </c>
    </row>
    <row r="156" spans="1:7" s="58" customFormat="1" ht="12">
      <c r="A156" s="62" t="s">
        <v>183</v>
      </c>
      <c r="B156" s="67">
        <v>133</v>
      </c>
      <c r="C156" s="67">
        <v>86</v>
      </c>
      <c r="D156" s="67">
        <v>105</v>
      </c>
      <c r="E156" s="67">
        <v>116</v>
      </c>
      <c r="F156" s="67">
        <v>166</v>
      </c>
      <c r="G156" s="67">
        <v>190</v>
      </c>
    </row>
    <row r="157" spans="1:7" s="58" customFormat="1" ht="12">
      <c r="A157" s="62" t="s">
        <v>1064</v>
      </c>
      <c r="B157" s="65">
        <v>0.2</v>
      </c>
      <c r="C157" s="65">
        <v>0.3</v>
      </c>
      <c r="D157" s="65">
        <v>0.3</v>
      </c>
      <c r="E157" s="65">
        <v>0.2</v>
      </c>
      <c r="F157" s="65">
        <v>0.3</v>
      </c>
      <c r="G157" s="65">
        <v>0.2</v>
      </c>
    </row>
    <row r="158" spans="1:7" s="58" customFormat="1" ht="12">
      <c r="A158" s="62" t="s">
        <v>184</v>
      </c>
      <c r="B158" s="64">
        <v>3.88</v>
      </c>
      <c r="C158" s="64">
        <v>5.6</v>
      </c>
      <c r="D158" s="64">
        <v>6.41</v>
      </c>
      <c r="E158" s="64">
        <v>7</v>
      </c>
      <c r="F158" s="64">
        <v>8.3800000000000008</v>
      </c>
      <c r="G158" s="64">
        <v>9.3000000000000007</v>
      </c>
    </row>
    <row r="159" spans="1:7" s="58" customFormat="1" ht="12">
      <c r="A159" s="62" t="s">
        <v>185</v>
      </c>
      <c r="B159" s="64">
        <v>2.93</v>
      </c>
      <c r="C159" s="64">
        <v>6.53</v>
      </c>
      <c r="D159" s="64">
        <v>6.11</v>
      </c>
      <c r="E159" s="64">
        <v>6.01</v>
      </c>
      <c r="F159" s="64">
        <v>5.05</v>
      </c>
      <c r="G159" s="64">
        <v>4.9000000000000004</v>
      </c>
    </row>
    <row r="160" spans="1:7" s="58" customFormat="1" ht="12">
      <c r="A160" s="68" t="s">
        <v>637</v>
      </c>
    </row>
    <row r="161" spans="1:7" s="58" customFormat="1" ht="12">
      <c r="A161" s="62" t="s">
        <v>183</v>
      </c>
      <c r="B161" s="59">
        <v>1442</v>
      </c>
      <c r="C161" s="67">
        <v>892</v>
      </c>
      <c r="D161" s="59">
        <v>1082</v>
      </c>
      <c r="E161" s="59">
        <v>1308</v>
      </c>
      <c r="F161" s="59">
        <v>1723</v>
      </c>
      <c r="G161" s="59">
        <v>2205</v>
      </c>
    </row>
    <row r="162" spans="1:7" s="58" customFormat="1" ht="12">
      <c r="A162" s="62" t="s">
        <v>1064</v>
      </c>
      <c r="B162" s="65">
        <v>2.5</v>
      </c>
      <c r="C162" s="65">
        <v>3.5</v>
      </c>
      <c r="D162" s="65">
        <v>2.9</v>
      </c>
      <c r="E162" s="65">
        <v>2.7</v>
      </c>
      <c r="F162" s="65">
        <v>2.7</v>
      </c>
      <c r="G162" s="65">
        <v>2</v>
      </c>
    </row>
    <row r="163" spans="1:7" s="58" customFormat="1" ht="12">
      <c r="A163" s="62" t="s">
        <v>184</v>
      </c>
      <c r="B163" s="64">
        <v>20.81</v>
      </c>
      <c r="C163" s="64">
        <v>31.74</v>
      </c>
      <c r="D163" s="64">
        <v>33.31</v>
      </c>
      <c r="E163" s="64">
        <v>42.51</v>
      </c>
      <c r="F163" s="64">
        <v>49.01</v>
      </c>
      <c r="G163" s="64">
        <v>50.65</v>
      </c>
    </row>
    <row r="164" spans="1:7" s="58" customFormat="1" ht="12">
      <c r="A164" s="62" t="s">
        <v>185</v>
      </c>
      <c r="B164" s="64">
        <v>1.44</v>
      </c>
      <c r="C164" s="64">
        <v>3.56</v>
      </c>
      <c r="D164" s="64">
        <v>3.08</v>
      </c>
      <c r="E164" s="64">
        <v>3.25</v>
      </c>
      <c r="F164" s="64">
        <v>2.85</v>
      </c>
      <c r="G164" s="64">
        <v>2.2999999999999998</v>
      </c>
    </row>
    <row r="165" spans="1:7" s="58" customFormat="1" ht="12">
      <c r="A165" s="69" t="s">
        <v>638</v>
      </c>
    </row>
    <row r="166" spans="1:7" s="58" customFormat="1" ht="12">
      <c r="A166" s="62" t="s">
        <v>183</v>
      </c>
      <c r="B166" s="67">
        <v>148</v>
      </c>
      <c r="C166" s="67">
        <v>92</v>
      </c>
      <c r="D166" s="67">
        <v>109</v>
      </c>
      <c r="E166" s="67">
        <v>133</v>
      </c>
      <c r="F166" s="67">
        <v>171</v>
      </c>
      <c r="G166" s="67">
        <v>234</v>
      </c>
    </row>
    <row r="167" spans="1:7" s="58" customFormat="1" ht="12">
      <c r="A167" s="62" t="s">
        <v>1064</v>
      </c>
      <c r="B167" s="65">
        <v>0.3</v>
      </c>
      <c r="C167" s="65">
        <v>0.4</v>
      </c>
      <c r="D167" s="65">
        <v>0.3</v>
      </c>
      <c r="E167" s="65">
        <v>0.3</v>
      </c>
      <c r="F167" s="65">
        <v>0.3</v>
      </c>
      <c r="G167" s="65">
        <v>0.2</v>
      </c>
    </row>
    <row r="168" spans="1:7" s="58" customFormat="1" ht="12">
      <c r="A168" s="62" t="s">
        <v>184</v>
      </c>
      <c r="B168" s="64">
        <v>4.3499999999999996</v>
      </c>
      <c r="C168" s="64">
        <v>5.87</v>
      </c>
      <c r="D168" s="64">
        <v>6</v>
      </c>
      <c r="E168" s="64">
        <v>9.7200000000000006</v>
      </c>
      <c r="F168" s="64">
        <v>8.23</v>
      </c>
      <c r="G168" s="64">
        <v>12.72</v>
      </c>
    </row>
    <row r="169" spans="1:7" s="58" customFormat="1" ht="12">
      <c r="A169" s="62" t="s">
        <v>185</v>
      </c>
      <c r="B169" s="64">
        <v>2.94</v>
      </c>
      <c r="C169" s="64">
        <v>6.39</v>
      </c>
      <c r="D169" s="64">
        <v>5.49</v>
      </c>
      <c r="E169" s="64">
        <v>7.3</v>
      </c>
      <c r="F169" s="64">
        <v>4.8099999999999996</v>
      </c>
      <c r="G169" s="64">
        <v>5.43</v>
      </c>
    </row>
    <row r="170" spans="1:7" s="58" customFormat="1" ht="12">
      <c r="A170" s="69" t="s">
        <v>639</v>
      </c>
    </row>
    <row r="171" spans="1:7" s="58" customFormat="1" ht="12">
      <c r="A171" s="62" t="s">
        <v>183</v>
      </c>
      <c r="B171" s="67">
        <v>111</v>
      </c>
      <c r="C171" s="67">
        <v>71</v>
      </c>
      <c r="D171" s="67">
        <v>85</v>
      </c>
      <c r="E171" s="67">
        <v>100</v>
      </c>
      <c r="F171" s="67">
        <v>134</v>
      </c>
      <c r="G171" s="67">
        <v>167</v>
      </c>
    </row>
    <row r="172" spans="1:7" s="58" customFormat="1" ht="12">
      <c r="A172" s="62" t="s">
        <v>1064</v>
      </c>
      <c r="B172" s="65">
        <v>0.2</v>
      </c>
      <c r="C172" s="65">
        <v>0.3</v>
      </c>
      <c r="D172" s="65">
        <v>0.2</v>
      </c>
      <c r="E172" s="65">
        <v>0.2</v>
      </c>
      <c r="F172" s="65">
        <v>0.2</v>
      </c>
      <c r="G172" s="65">
        <v>0.1</v>
      </c>
    </row>
    <row r="173" spans="1:7" s="58" customFormat="1" ht="12">
      <c r="A173" s="62" t="s">
        <v>184</v>
      </c>
      <c r="B173" s="64">
        <v>3.24</v>
      </c>
      <c r="C173" s="64">
        <v>4.32</v>
      </c>
      <c r="D173" s="64">
        <v>4.37</v>
      </c>
      <c r="E173" s="64">
        <v>6.83</v>
      </c>
      <c r="F173" s="64">
        <v>7.29</v>
      </c>
      <c r="G173" s="64">
        <v>6.81</v>
      </c>
    </row>
    <row r="174" spans="1:7" s="58" customFormat="1" ht="12">
      <c r="A174" s="62" t="s">
        <v>185</v>
      </c>
      <c r="B174" s="64">
        <v>2.91</v>
      </c>
      <c r="C174" s="64">
        <v>6.13</v>
      </c>
      <c r="D174" s="64">
        <v>5.17</v>
      </c>
      <c r="E174" s="64">
        <v>6.84</v>
      </c>
      <c r="F174" s="64">
        <v>5.42</v>
      </c>
      <c r="G174" s="64">
        <v>4.07</v>
      </c>
    </row>
    <row r="175" spans="1:7" s="58" customFormat="1" ht="12">
      <c r="A175" s="69" t="s">
        <v>640</v>
      </c>
    </row>
    <row r="176" spans="1:7" s="58" customFormat="1" ht="12">
      <c r="A176" s="62" t="s">
        <v>183</v>
      </c>
      <c r="B176" s="67">
        <v>734</v>
      </c>
      <c r="C176" s="67">
        <v>435</v>
      </c>
      <c r="D176" s="67">
        <v>533</v>
      </c>
      <c r="E176" s="67">
        <v>679</v>
      </c>
      <c r="F176" s="67">
        <v>889</v>
      </c>
      <c r="G176" s="59">
        <v>1136</v>
      </c>
    </row>
    <row r="177" spans="1:7" s="58" customFormat="1" ht="12">
      <c r="A177" s="62" t="s">
        <v>1064</v>
      </c>
      <c r="B177" s="65">
        <v>1.3</v>
      </c>
      <c r="C177" s="65">
        <v>1.7</v>
      </c>
      <c r="D177" s="65">
        <v>1.4</v>
      </c>
      <c r="E177" s="65">
        <v>1.4</v>
      </c>
      <c r="F177" s="65">
        <v>1.4</v>
      </c>
      <c r="G177" s="65">
        <v>1</v>
      </c>
    </row>
    <row r="178" spans="1:7" s="58" customFormat="1" ht="12">
      <c r="A178" s="62" t="s">
        <v>184</v>
      </c>
      <c r="B178" s="64">
        <v>11.04</v>
      </c>
      <c r="C178" s="64">
        <v>19.43</v>
      </c>
      <c r="D178" s="64">
        <v>16.670000000000002</v>
      </c>
      <c r="E178" s="64">
        <v>25.61</v>
      </c>
      <c r="F178" s="64">
        <v>25.16</v>
      </c>
      <c r="G178" s="64">
        <v>28.25</v>
      </c>
    </row>
    <row r="179" spans="1:7" s="58" customFormat="1" ht="12">
      <c r="A179" s="62" t="s">
        <v>185</v>
      </c>
      <c r="B179" s="64">
        <v>1.5</v>
      </c>
      <c r="C179" s="64">
        <v>4.47</v>
      </c>
      <c r="D179" s="64">
        <v>3.13</v>
      </c>
      <c r="E179" s="64">
        <v>3.77</v>
      </c>
      <c r="F179" s="64">
        <v>2.83</v>
      </c>
      <c r="G179" s="64">
        <v>2.4900000000000002</v>
      </c>
    </row>
    <row r="180" spans="1:7" s="58" customFormat="1" ht="12">
      <c r="A180" s="69" t="s">
        <v>641</v>
      </c>
    </row>
    <row r="181" spans="1:7" s="58" customFormat="1" ht="12">
      <c r="A181" s="62" t="s">
        <v>183</v>
      </c>
      <c r="B181" s="67">
        <v>393</v>
      </c>
      <c r="C181" s="67">
        <v>281</v>
      </c>
      <c r="D181" s="67">
        <v>323</v>
      </c>
      <c r="E181" s="67">
        <v>357</v>
      </c>
      <c r="F181" s="67">
        <v>462</v>
      </c>
      <c r="G181" s="67">
        <v>543</v>
      </c>
    </row>
    <row r="182" spans="1:7" s="58" customFormat="1" ht="12">
      <c r="A182" s="62" t="s">
        <v>1064</v>
      </c>
      <c r="B182" s="65">
        <v>0.7</v>
      </c>
      <c r="C182" s="65">
        <v>1.1000000000000001</v>
      </c>
      <c r="D182" s="65">
        <v>0.9</v>
      </c>
      <c r="E182" s="65">
        <v>0.8</v>
      </c>
      <c r="F182" s="65">
        <v>0.7</v>
      </c>
      <c r="G182" s="65">
        <v>0.5</v>
      </c>
    </row>
    <row r="183" spans="1:7" s="58" customFormat="1" ht="12">
      <c r="A183" s="62" t="s">
        <v>184</v>
      </c>
      <c r="B183" s="64">
        <v>7.11</v>
      </c>
      <c r="C183" s="64">
        <v>18.38</v>
      </c>
      <c r="D183" s="64">
        <v>12.95</v>
      </c>
      <c r="E183" s="64">
        <v>13.6</v>
      </c>
      <c r="F183" s="64">
        <v>19.190000000000001</v>
      </c>
      <c r="G183" s="64">
        <v>19.809999999999999</v>
      </c>
    </row>
    <row r="184" spans="1:7" s="58" customFormat="1" ht="12">
      <c r="A184" s="62" t="s">
        <v>185</v>
      </c>
      <c r="B184" s="64">
        <v>1.81</v>
      </c>
      <c r="C184" s="64">
        <v>6.54</v>
      </c>
      <c r="D184" s="64">
        <v>4.01</v>
      </c>
      <c r="E184" s="64">
        <v>3.8</v>
      </c>
      <c r="F184" s="64">
        <v>4.1500000000000004</v>
      </c>
      <c r="G184" s="64">
        <v>3.65</v>
      </c>
    </row>
    <row r="185" spans="1:7" s="58" customFormat="1" ht="12">
      <c r="A185" s="69" t="s">
        <v>642</v>
      </c>
    </row>
    <row r="186" spans="1:7" s="58" customFormat="1" ht="12">
      <c r="A186" s="62" t="s">
        <v>183</v>
      </c>
      <c r="B186" s="67">
        <v>55</v>
      </c>
      <c r="C186" s="67">
        <v>14</v>
      </c>
      <c r="D186" s="67">
        <v>32</v>
      </c>
      <c r="E186" s="67">
        <v>38</v>
      </c>
      <c r="F186" s="67">
        <v>66</v>
      </c>
      <c r="G186" s="67">
        <v>125</v>
      </c>
    </row>
    <row r="187" spans="1:7" s="58" customFormat="1" ht="12">
      <c r="A187" s="62" t="s">
        <v>1064</v>
      </c>
      <c r="B187" s="65">
        <v>0.1</v>
      </c>
      <c r="C187" s="65">
        <v>0.1</v>
      </c>
      <c r="D187" s="65">
        <v>0.1</v>
      </c>
      <c r="E187" s="65">
        <v>0.1</v>
      </c>
      <c r="F187" s="65">
        <v>0.1</v>
      </c>
      <c r="G187" s="65">
        <v>0.1</v>
      </c>
    </row>
    <row r="188" spans="1:7" s="58" customFormat="1" ht="12">
      <c r="A188" s="62" t="s">
        <v>184</v>
      </c>
      <c r="B188" s="64">
        <v>2.5099999999999998</v>
      </c>
      <c r="C188" s="64">
        <v>1.63</v>
      </c>
      <c r="D188" s="64">
        <v>3.86</v>
      </c>
      <c r="E188" s="64">
        <v>3.5</v>
      </c>
      <c r="F188" s="64">
        <v>4.92</v>
      </c>
      <c r="G188" s="64">
        <v>6.67</v>
      </c>
    </row>
    <row r="189" spans="1:7" s="58" customFormat="1" ht="12">
      <c r="A189" s="62" t="s">
        <v>185</v>
      </c>
      <c r="B189" s="64">
        <v>4.55</v>
      </c>
      <c r="C189" s="64">
        <v>11.66</v>
      </c>
      <c r="D189" s="64">
        <v>11.88</v>
      </c>
      <c r="E189" s="64">
        <v>9.17</v>
      </c>
      <c r="F189" s="64">
        <v>7.45</v>
      </c>
      <c r="G189" s="64">
        <v>5.34</v>
      </c>
    </row>
    <row r="190" spans="1:7" s="58" customFormat="1" ht="12">
      <c r="A190" s="66" t="s">
        <v>643</v>
      </c>
    </row>
    <row r="191" spans="1:7" s="58" customFormat="1" ht="12">
      <c r="A191" s="62" t="s">
        <v>183</v>
      </c>
      <c r="B191" s="59">
        <v>3154</v>
      </c>
      <c r="C191" s="59">
        <v>1360</v>
      </c>
      <c r="D191" s="59">
        <v>1866</v>
      </c>
      <c r="E191" s="59">
        <v>2527</v>
      </c>
      <c r="F191" s="59">
        <v>3698</v>
      </c>
      <c r="G191" s="59">
        <v>6320</v>
      </c>
    </row>
    <row r="192" spans="1:7" s="58" customFormat="1" ht="12">
      <c r="A192" s="62" t="s">
        <v>1064</v>
      </c>
      <c r="B192" s="65">
        <v>5.5</v>
      </c>
      <c r="C192" s="65">
        <v>5.4</v>
      </c>
      <c r="D192" s="65">
        <v>5.0999999999999996</v>
      </c>
      <c r="E192" s="65">
        <v>5.3</v>
      </c>
      <c r="F192" s="65">
        <v>5.7</v>
      </c>
      <c r="G192" s="65">
        <v>5.6</v>
      </c>
    </row>
    <row r="193" spans="1:14" s="58" customFormat="1" ht="12">
      <c r="A193" s="62" t="s">
        <v>184</v>
      </c>
      <c r="B193" s="64">
        <v>64.739999999999995</v>
      </c>
      <c r="C193" s="64">
        <v>62.73</v>
      </c>
      <c r="D193" s="64">
        <v>76.430000000000007</v>
      </c>
      <c r="E193" s="64">
        <v>91.49</v>
      </c>
      <c r="F193" s="64">
        <v>115.39</v>
      </c>
      <c r="G193" s="64">
        <v>189.27</v>
      </c>
    </row>
    <row r="194" spans="1:14" s="58" customFormat="1" ht="12">
      <c r="A194" s="62" t="s">
        <v>185</v>
      </c>
      <c r="B194" s="64">
        <v>2.0499999999999998</v>
      </c>
      <c r="C194" s="64">
        <v>4.6100000000000003</v>
      </c>
      <c r="D194" s="64">
        <v>4.0999999999999996</v>
      </c>
      <c r="E194" s="64">
        <v>3.62</v>
      </c>
      <c r="F194" s="64">
        <v>3.12</v>
      </c>
      <c r="G194" s="64">
        <v>2.99</v>
      </c>
    </row>
    <row r="195" spans="1:14" s="58" customFormat="1" ht="12">
      <c r="A195" s="46" t="s">
        <v>593</v>
      </c>
    </row>
    <row r="196" spans="1:14" s="58" customFormat="1" ht="12">
      <c r="A196" s="61" t="s">
        <v>644</v>
      </c>
    </row>
    <row r="197" spans="1:14" s="58" customFormat="1" ht="15">
      <c r="A197" s="62" t="s">
        <v>183</v>
      </c>
      <c r="B197" s="67">
        <v>484</v>
      </c>
      <c r="C197" s="67">
        <v>158</v>
      </c>
      <c r="D197" s="67">
        <v>261</v>
      </c>
      <c r="E197" s="67">
        <v>350</v>
      </c>
      <c r="F197" s="67">
        <v>569</v>
      </c>
      <c r="G197" s="59">
        <v>1082</v>
      </c>
      <c r="H197"/>
      <c r="I197"/>
      <c r="J197"/>
      <c r="K197"/>
      <c r="L197"/>
      <c r="M197"/>
      <c r="N197"/>
    </row>
    <row r="198" spans="1:14" s="58" customFormat="1" ht="12">
      <c r="A198" s="62" t="s">
        <v>1064</v>
      </c>
      <c r="B198" s="65">
        <v>0.8</v>
      </c>
      <c r="C198" s="65">
        <v>0.6</v>
      </c>
      <c r="D198" s="65">
        <v>0.7</v>
      </c>
      <c r="E198" s="65">
        <v>0.7</v>
      </c>
      <c r="F198" s="65">
        <v>0.9</v>
      </c>
      <c r="G198" s="65">
        <v>1</v>
      </c>
    </row>
    <row r="199" spans="1:14" s="58" customFormat="1" ht="12">
      <c r="A199" s="62" t="s">
        <v>184</v>
      </c>
      <c r="B199" s="64">
        <v>16.66</v>
      </c>
      <c r="C199" s="64">
        <v>15.49</v>
      </c>
      <c r="D199" s="64">
        <v>20.41</v>
      </c>
      <c r="E199" s="64">
        <v>30.12</v>
      </c>
      <c r="F199" s="64">
        <v>40.1</v>
      </c>
      <c r="G199" s="64">
        <v>49.25</v>
      </c>
    </row>
    <row r="200" spans="1:14" s="58" customFormat="1" ht="12">
      <c r="A200" s="62" t="s">
        <v>185</v>
      </c>
      <c r="B200" s="64">
        <v>3.44</v>
      </c>
      <c r="C200" s="64">
        <v>9.82</v>
      </c>
      <c r="D200" s="64">
        <v>7.82</v>
      </c>
      <c r="E200" s="64">
        <v>8.61</v>
      </c>
      <c r="F200" s="64">
        <v>7.05</v>
      </c>
      <c r="G200" s="64">
        <v>4.55</v>
      </c>
    </row>
    <row r="201" spans="1:14" s="58" customFormat="1" ht="12">
      <c r="A201" s="46" t="s">
        <v>593</v>
      </c>
    </row>
    <row r="202" spans="1:14" s="58" customFormat="1" ht="12">
      <c r="A202" s="61" t="s">
        <v>645</v>
      </c>
    </row>
    <row r="203" spans="1:14" s="58" customFormat="1" ht="12">
      <c r="A203" s="62" t="s">
        <v>183</v>
      </c>
      <c r="B203" s="59">
        <v>18886</v>
      </c>
      <c r="C203" s="59">
        <v>10267</v>
      </c>
      <c r="D203" s="59">
        <v>13552</v>
      </c>
      <c r="E203" s="59">
        <v>16315</v>
      </c>
      <c r="F203" s="59">
        <v>20687</v>
      </c>
      <c r="G203" s="59">
        <v>33653</v>
      </c>
    </row>
    <row r="204" spans="1:14" s="58" customFormat="1" ht="12">
      <c r="A204" s="62" t="s">
        <v>1064</v>
      </c>
      <c r="B204" s="65">
        <v>33</v>
      </c>
      <c r="C204" s="65">
        <v>40.799999999999997</v>
      </c>
      <c r="D204" s="65">
        <v>36.9</v>
      </c>
      <c r="E204" s="65">
        <v>34.200000000000003</v>
      </c>
      <c r="F204" s="65">
        <v>31.9</v>
      </c>
      <c r="G204" s="65">
        <v>30</v>
      </c>
    </row>
    <row r="205" spans="1:14" s="58" customFormat="1" ht="12">
      <c r="A205" s="62" t="s">
        <v>184</v>
      </c>
      <c r="B205" s="64">
        <v>149.46</v>
      </c>
      <c r="C205" s="64">
        <v>239.5</v>
      </c>
      <c r="D205" s="64">
        <v>179.19</v>
      </c>
      <c r="E205" s="64">
        <v>176.22</v>
      </c>
      <c r="F205" s="64">
        <v>223.95</v>
      </c>
      <c r="G205" s="64">
        <v>461.24</v>
      </c>
    </row>
    <row r="206" spans="1:14" s="58" customFormat="1" ht="12">
      <c r="A206" s="62" t="s">
        <v>185</v>
      </c>
      <c r="B206" s="64">
        <v>0.79</v>
      </c>
      <c r="C206" s="64">
        <v>2.33</v>
      </c>
      <c r="D206" s="64">
        <v>1.32</v>
      </c>
      <c r="E206" s="64">
        <v>1.08</v>
      </c>
      <c r="F206" s="64">
        <v>1.08</v>
      </c>
      <c r="G206" s="64">
        <v>1.37</v>
      </c>
    </row>
    <row r="207" spans="1:14" s="58" customFormat="1" ht="12">
      <c r="A207" s="66" t="s">
        <v>646</v>
      </c>
    </row>
    <row r="208" spans="1:14" s="58" customFormat="1" ht="12">
      <c r="A208" s="62" t="s">
        <v>183</v>
      </c>
      <c r="B208" s="59">
        <v>11128</v>
      </c>
      <c r="C208" s="59">
        <v>6331</v>
      </c>
      <c r="D208" s="59">
        <v>7883</v>
      </c>
      <c r="E208" s="59">
        <v>9342</v>
      </c>
      <c r="F208" s="59">
        <v>12136</v>
      </c>
      <c r="G208" s="59">
        <v>19981</v>
      </c>
    </row>
    <row r="209" spans="1:7" s="58" customFormat="1" ht="12">
      <c r="A209" s="62" t="s">
        <v>1064</v>
      </c>
      <c r="B209" s="65">
        <v>19.399999999999999</v>
      </c>
      <c r="C209" s="65">
        <v>25.2</v>
      </c>
      <c r="D209" s="65">
        <v>21.4</v>
      </c>
      <c r="E209" s="65">
        <v>19.600000000000001</v>
      </c>
      <c r="F209" s="65">
        <v>18.7</v>
      </c>
      <c r="G209" s="65">
        <v>17.8</v>
      </c>
    </row>
    <row r="210" spans="1:7" s="58" customFormat="1" ht="12">
      <c r="A210" s="62" t="s">
        <v>184</v>
      </c>
      <c r="B210" s="64">
        <v>113.28</v>
      </c>
      <c r="C210" s="64">
        <v>168.2</v>
      </c>
      <c r="D210" s="64">
        <v>142.77000000000001</v>
      </c>
      <c r="E210" s="64">
        <v>137.46</v>
      </c>
      <c r="F210" s="64">
        <v>176.95</v>
      </c>
      <c r="G210" s="64">
        <v>339.25</v>
      </c>
    </row>
    <row r="211" spans="1:7" s="58" customFormat="1" ht="12">
      <c r="A211" s="62" t="s">
        <v>185</v>
      </c>
      <c r="B211" s="64">
        <v>1.02</v>
      </c>
      <c r="C211" s="64">
        <v>2.66</v>
      </c>
      <c r="D211" s="64">
        <v>1.81</v>
      </c>
      <c r="E211" s="64">
        <v>1.47</v>
      </c>
      <c r="F211" s="64">
        <v>1.46</v>
      </c>
      <c r="G211" s="64">
        <v>1.7</v>
      </c>
    </row>
    <row r="212" spans="1:7" s="58" customFormat="1" ht="12">
      <c r="A212" s="68" t="s">
        <v>647</v>
      </c>
    </row>
    <row r="213" spans="1:7" s="58" customFormat="1" ht="12">
      <c r="A213" s="62" t="s">
        <v>183</v>
      </c>
      <c r="B213" s="59">
        <v>6295</v>
      </c>
      <c r="C213" s="59">
        <v>1883</v>
      </c>
      <c r="D213" s="59">
        <v>3175</v>
      </c>
      <c r="E213" s="59">
        <v>4546</v>
      </c>
      <c r="F213" s="59">
        <v>7532</v>
      </c>
      <c r="G213" s="59">
        <v>14372</v>
      </c>
    </row>
    <row r="214" spans="1:7" s="58" customFormat="1" ht="12">
      <c r="A214" s="62" t="s">
        <v>1064</v>
      </c>
      <c r="B214" s="65">
        <v>11</v>
      </c>
      <c r="C214" s="65">
        <v>7.5</v>
      </c>
      <c r="D214" s="65">
        <v>8.6</v>
      </c>
      <c r="E214" s="65">
        <v>9.5</v>
      </c>
      <c r="F214" s="65">
        <v>11.6</v>
      </c>
      <c r="G214" s="65">
        <v>12.8</v>
      </c>
    </row>
    <row r="215" spans="1:7" s="58" customFormat="1" ht="12">
      <c r="A215" s="62" t="s">
        <v>184</v>
      </c>
      <c r="B215" s="64">
        <v>79.27</v>
      </c>
      <c r="C215" s="64">
        <v>98.48</v>
      </c>
      <c r="D215" s="64">
        <v>88.53</v>
      </c>
      <c r="E215" s="64">
        <v>140.84</v>
      </c>
      <c r="F215" s="64">
        <v>150.66</v>
      </c>
      <c r="G215" s="64">
        <v>300.58999999999997</v>
      </c>
    </row>
    <row r="216" spans="1:7" s="58" customFormat="1" ht="12">
      <c r="A216" s="62" t="s">
        <v>185</v>
      </c>
      <c r="B216" s="64">
        <v>1.26</v>
      </c>
      <c r="C216" s="64">
        <v>5.23</v>
      </c>
      <c r="D216" s="64">
        <v>2.79</v>
      </c>
      <c r="E216" s="64">
        <v>3.1</v>
      </c>
      <c r="F216" s="64">
        <v>2</v>
      </c>
      <c r="G216" s="64">
        <v>2.09</v>
      </c>
    </row>
    <row r="217" spans="1:7" s="58" customFormat="1" ht="12">
      <c r="A217" s="69" t="s">
        <v>648</v>
      </c>
    </row>
    <row r="218" spans="1:7" s="58" customFormat="1" ht="12">
      <c r="A218" s="62" t="s">
        <v>183</v>
      </c>
      <c r="B218" s="59">
        <v>2889</v>
      </c>
      <c r="C218" s="67">
        <v>545</v>
      </c>
      <c r="D218" s="67">
        <v>977</v>
      </c>
      <c r="E218" s="59">
        <v>1910</v>
      </c>
      <c r="F218" s="59">
        <v>3707</v>
      </c>
      <c r="G218" s="59">
        <v>7325</v>
      </c>
    </row>
    <row r="219" spans="1:7" s="58" customFormat="1" ht="12">
      <c r="A219" s="62" t="s">
        <v>1064</v>
      </c>
      <c r="B219" s="65">
        <v>5</v>
      </c>
      <c r="C219" s="65">
        <v>2.2000000000000002</v>
      </c>
      <c r="D219" s="65">
        <v>2.7</v>
      </c>
      <c r="E219" s="65">
        <v>4</v>
      </c>
      <c r="F219" s="65">
        <v>5.7</v>
      </c>
      <c r="G219" s="65">
        <v>6.5</v>
      </c>
    </row>
    <row r="220" spans="1:7" s="58" customFormat="1" ht="12">
      <c r="A220" s="62" t="s">
        <v>184</v>
      </c>
      <c r="B220" s="64">
        <v>52.35</v>
      </c>
      <c r="C220" s="64">
        <v>37.409999999999997</v>
      </c>
      <c r="D220" s="64">
        <v>45.75</v>
      </c>
      <c r="E220" s="64">
        <v>82.04</v>
      </c>
      <c r="F220" s="64">
        <v>87.4</v>
      </c>
      <c r="G220" s="64">
        <v>202.8</v>
      </c>
    </row>
    <row r="221" spans="1:7" s="58" customFormat="1" ht="12">
      <c r="A221" s="62" t="s">
        <v>185</v>
      </c>
      <c r="B221" s="64">
        <v>1.81</v>
      </c>
      <c r="C221" s="64">
        <v>6.86</v>
      </c>
      <c r="D221" s="64">
        <v>4.68</v>
      </c>
      <c r="E221" s="64">
        <v>4.3</v>
      </c>
      <c r="F221" s="64">
        <v>2.36</v>
      </c>
      <c r="G221" s="64">
        <v>2.77</v>
      </c>
    </row>
    <row r="222" spans="1:7" s="58" customFormat="1" ht="12">
      <c r="A222" s="69" t="s">
        <v>649</v>
      </c>
    </row>
    <row r="223" spans="1:7" s="58" customFormat="1" ht="12">
      <c r="A223" s="62" t="s">
        <v>183</v>
      </c>
      <c r="B223" s="59">
        <v>1969</v>
      </c>
      <c r="C223" s="67">
        <v>714</v>
      </c>
      <c r="D223" s="59">
        <v>1169</v>
      </c>
      <c r="E223" s="59">
        <v>1468</v>
      </c>
      <c r="F223" s="59">
        <v>2196</v>
      </c>
      <c r="G223" s="59">
        <v>4308</v>
      </c>
    </row>
    <row r="224" spans="1:7" s="58" customFormat="1" ht="12">
      <c r="A224" s="62" t="s">
        <v>1064</v>
      </c>
      <c r="B224" s="65">
        <v>3.4</v>
      </c>
      <c r="C224" s="65">
        <v>2.8</v>
      </c>
      <c r="D224" s="65">
        <v>3.2</v>
      </c>
      <c r="E224" s="65">
        <v>3.1</v>
      </c>
      <c r="F224" s="65">
        <v>3.4</v>
      </c>
      <c r="G224" s="65">
        <v>3.8</v>
      </c>
    </row>
    <row r="225" spans="1:7" s="58" customFormat="1" ht="12">
      <c r="A225" s="62" t="s">
        <v>184</v>
      </c>
      <c r="B225" s="64">
        <v>28.53</v>
      </c>
      <c r="C225" s="64">
        <v>34.130000000000003</v>
      </c>
      <c r="D225" s="64">
        <v>36.43</v>
      </c>
      <c r="E225" s="64">
        <v>46.11</v>
      </c>
      <c r="F225" s="64">
        <v>59.17</v>
      </c>
      <c r="G225" s="64">
        <v>110.8</v>
      </c>
    </row>
    <row r="226" spans="1:7" s="58" customFormat="1" ht="12">
      <c r="A226" s="62" t="s">
        <v>185</v>
      </c>
      <c r="B226" s="64">
        <v>1.45</v>
      </c>
      <c r="C226" s="64">
        <v>4.78</v>
      </c>
      <c r="D226" s="64">
        <v>3.12</v>
      </c>
      <c r="E226" s="64">
        <v>3.14</v>
      </c>
      <c r="F226" s="64">
        <v>2.69</v>
      </c>
      <c r="G226" s="64">
        <v>2.57</v>
      </c>
    </row>
    <row r="227" spans="1:7" s="58" customFormat="1" ht="12">
      <c r="A227" s="69" t="s">
        <v>650</v>
      </c>
    </row>
    <row r="228" spans="1:7" s="58" customFormat="1" ht="12">
      <c r="A228" s="62" t="s">
        <v>183</v>
      </c>
      <c r="B228" s="59">
        <v>1437</v>
      </c>
      <c r="C228" s="67">
        <v>624</v>
      </c>
      <c r="D228" s="59">
        <v>1029</v>
      </c>
      <c r="E228" s="59">
        <v>1168</v>
      </c>
      <c r="F228" s="59">
        <v>1628</v>
      </c>
      <c r="G228" s="59">
        <v>2739</v>
      </c>
    </row>
    <row r="229" spans="1:7" s="58" customFormat="1" ht="12">
      <c r="A229" s="62" t="s">
        <v>1064</v>
      </c>
      <c r="B229" s="65">
        <v>2.5</v>
      </c>
      <c r="C229" s="65">
        <v>2.5</v>
      </c>
      <c r="D229" s="65">
        <v>2.8</v>
      </c>
      <c r="E229" s="65">
        <v>2.5</v>
      </c>
      <c r="F229" s="65">
        <v>2.5</v>
      </c>
      <c r="G229" s="65">
        <v>2.4</v>
      </c>
    </row>
    <row r="230" spans="1:7" s="58" customFormat="1" ht="12">
      <c r="A230" s="62" t="s">
        <v>184</v>
      </c>
      <c r="B230" s="64">
        <v>38.729999999999997</v>
      </c>
      <c r="C230" s="64">
        <v>79.53</v>
      </c>
      <c r="D230" s="64">
        <v>67.27</v>
      </c>
      <c r="E230" s="64">
        <v>66.790000000000006</v>
      </c>
      <c r="F230" s="64">
        <v>86.06</v>
      </c>
      <c r="G230" s="64">
        <v>133.63</v>
      </c>
    </row>
    <row r="231" spans="1:7" s="58" customFormat="1" ht="12">
      <c r="A231" s="62" t="s">
        <v>185</v>
      </c>
      <c r="B231" s="64">
        <v>2.7</v>
      </c>
      <c r="C231" s="64">
        <v>12.75</v>
      </c>
      <c r="D231" s="64">
        <v>6.54</v>
      </c>
      <c r="E231" s="64">
        <v>5.72</v>
      </c>
      <c r="F231" s="64">
        <v>5.29</v>
      </c>
      <c r="G231" s="64">
        <v>4.88</v>
      </c>
    </row>
    <row r="232" spans="1:7" s="58" customFormat="1" ht="12">
      <c r="A232" s="68" t="s">
        <v>651</v>
      </c>
    </row>
    <row r="233" spans="1:7" s="58" customFormat="1" ht="12">
      <c r="A233" s="62" t="s">
        <v>183</v>
      </c>
      <c r="B233" s="59">
        <v>4035</v>
      </c>
      <c r="C233" s="59">
        <v>4279</v>
      </c>
      <c r="D233" s="59">
        <v>4362</v>
      </c>
      <c r="E233" s="59">
        <v>4417</v>
      </c>
      <c r="F233" s="59">
        <v>3868</v>
      </c>
      <c r="G233" s="59">
        <v>3244</v>
      </c>
    </row>
    <row r="234" spans="1:7" s="58" customFormat="1" ht="12">
      <c r="A234" s="62" t="s">
        <v>1064</v>
      </c>
      <c r="B234" s="65">
        <v>7</v>
      </c>
      <c r="C234" s="65">
        <v>17</v>
      </c>
      <c r="D234" s="65">
        <v>11.9</v>
      </c>
      <c r="E234" s="65">
        <v>9.3000000000000007</v>
      </c>
      <c r="F234" s="65">
        <v>6</v>
      </c>
      <c r="G234" s="65">
        <v>2.9</v>
      </c>
    </row>
    <row r="235" spans="1:7" s="58" customFormat="1" ht="12">
      <c r="A235" s="62" t="s">
        <v>184</v>
      </c>
      <c r="B235" s="64">
        <v>64.12</v>
      </c>
      <c r="C235" s="64">
        <v>139.63999999999999</v>
      </c>
      <c r="D235" s="64">
        <v>97.99</v>
      </c>
      <c r="E235" s="64">
        <v>110.42</v>
      </c>
      <c r="F235" s="64">
        <v>154.05000000000001</v>
      </c>
      <c r="G235" s="64">
        <v>173.38</v>
      </c>
    </row>
    <row r="236" spans="1:7" s="58" customFormat="1" ht="12">
      <c r="A236" s="62" t="s">
        <v>185</v>
      </c>
      <c r="B236" s="64">
        <v>1.59</v>
      </c>
      <c r="C236" s="64">
        <v>3.26</v>
      </c>
      <c r="D236" s="64">
        <v>2.25</v>
      </c>
      <c r="E236" s="64">
        <v>2.5</v>
      </c>
      <c r="F236" s="64">
        <v>3.98</v>
      </c>
      <c r="G236" s="64">
        <v>5.34</v>
      </c>
    </row>
    <row r="237" spans="1:7" s="58" customFormat="1" ht="12">
      <c r="A237" s="68" t="s">
        <v>652</v>
      </c>
    </row>
    <row r="238" spans="1:7" s="58" customFormat="1" ht="12">
      <c r="A238" s="62" t="s">
        <v>183</v>
      </c>
      <c r="B238" s="67">
        <v>798</v>
      </c>
      <c r="C238" s="67">
        <v>169</v>
      </c>
      <c r="D238" s="67">
        <v>345</v>
      </c>
      <c r="E238" s="67">
        <v>379</v>
      </c>
      <c r="F238" s="67">
        <v>736</v>
      </c>
      <c r="G238" s="59">
        <v>2366</v>
      </c>
    </row>
    <row r="239" spans="1:7" s="58" customFormat="1" ht="12">
      <c r="A239" s="62" t="s">
        <v>1064</v>
      </c>
      <c r="B239" s="65">
        <v>1.4</v>
      </c>
      <c r="C239" s="65">
        <v>0.7</v>
      </c>
      <c r="D239" s="65">
        <v>0.9</v>
      </c>
      <c r="E239" s="65">
        <v>0.8</v>
      </c>
      <c r="F239" s="65">
        <v>1.1000000000000001</v>
      </c>
      <c r="G239" s="65">
        <v>2.1</v>
      </c>
    </row>
    <row r="240" spans="1:7" s="58" customFormat="1" ht="12">
      <c r="A240" s="62" t="s">
        <v>184</v>
      </c>
      <c r="B240" s="64">
        <v>33.99</v>
      </c>
      <c r="C240" s="64">
        <v>23.21</v>
      </c>
      <c r="D240" s="64">
        <v>37.28</v>
      </c>
      <c r="E240" s="64">
        <v>30.84</v>
      </c>
      <c r="F240" s="64">
        <v>40.07</v>
      </c>
      <c r="G240" s="64">
        <v>126.9</v>
      </c>
    </row>
    <row r="241" spans="1:7" s="58" customFormat="1" ht="12">
      <c r="A241" s="62" t="s">
        <v>185</v>
      </c>
      <c r="B241" s="64">
        <v>4.26</v>
      </c>
      <c r="C241" s="64">
        <v>13.71</v>
      </c>
      <c r="D241" s="64">
        <v>10.8</v>
      </c>
      <c r="E241" s="64">
        <v>8.14</v>
      </c>
      <c r="F241" s="64">
        <v>5.44</v>
      </c>
      <c r="G241" s="64">
        <v>5.36</v>
      </c>
    </row>
    <row r="242" spans="1:7" s="58" customFormat="1" ht="12">
      <c r="A242" s="66" t="s">
        <v>653</v>
      </c>
    </row>
    <row r="243" spans="1:7" s="58" customFormat="1" ht="12">
      <c r="A243" s="62" t="s">
        <v>183</v>
      </c>
      <c r="B243" s="59">
        <v>3884</v>
      </c>
      <c r="C243" s="59">
        <v>2321</v>
      </c>
      <c r="D243" s="59">
        <v>3218</v>
      </c>
      <c r="E243" s="59">
        <v>3818</v>
      </c>
      <c r="F243" s="59">
        <v>4451</v>
      </c>
      <c r="G243" s="59">
        <v>5618</v>
      </c>
    </row>
    <row r="244" spans="1:7" s="58" customFormat="1" ht="12">
      <c r="A244" s="62" t="s">
        <v>1064</v>
      </c>
      <c r="B244" s="65">
        <v>6.8</v>
      </c>
      <c r="C244" s="65">
        <v>9.1999999999999993</v>
      </c>
      <c r="D244" s="65">
        <v>8.8000000000000007</v>
      </c>
      <c r="E244" s="65">
        <v>8</v>
      </c>
      <c r="F244" s="65">
        <v>6.9</v>
      </c>
      <c r="G244" s="65">
        <v>5</v>
      </c>
    </row>
    <row r="245" spans="1:7" s="58" customFormat="1" ht="12">
      <c r="A245" s="62" t="s">
        <v>184</v>
      </c>
      <c r="B245" s="64">
        <v>36.08</v>
      </c>
      <c r="C245" s="64">
        <v>57.66</v>
      </c>
      <c r="D245" s="64">
        <v>36.909999999999997</v>
      </c>
      <c r="E245" s="64">
        <v>53.73</v>
      </c>
      <c r="F245" s="64">
        <v>42.82</v>
      </c>
      <c r="G245" s="64">
        <v>75.75</v>
      </c>
    </row>
    <row r="246" spans="1:7" s="58" customFormat="1" ht="12">
      <c r="A246" s="62" t="s">
        <v>185</v>
      </c>
      <c r="B246" s="64">
        <v>0.93</v>
      </c>
      <c r="C246" s="64">
        <v>2.48</v>
      </c>
      <c r="D246" s="64">
        <v>1.1499999999999999</v>
      </c>
      <c r="E246" s="64">
        <v>1.41</v>
      </c>
      <c r="F246" s="64">
        <v>0.96</v>
      </c>
      <c r="G246" s="64">
        <v>1.35</v>
      </c>
    </row>
    <row r="247" spans="1:7" s="58" customFormat="1" ht="12">
      <c r="A247" s="68" t="s">
        <v>654</v>
      </c>
    </row>
    <row r="248" spans="1:7" s="58" customFormat="1" ht="12">
      <c r="A248" s="62" t="s">
        <v>183</v>
      </c>
      <c r="B248" s="67">
        <v>355</v>
      </c>
      <c r="C248" s="67">
        <v>220</v>
      </c>
      <c r="D248" s="67">
        <v>288</v>
      </c>
      <c r="E248" s="67">
        <v>323</v>
      </c>
      <c r="F248" s="67">
        <v>384</v>
      </c>
      <c r="G248" s="67">
        <v>558</v>
      </c>
    </row>
    <row r="249" spans="1:7" s="58" customFormat="1" ht="12">
      <c r="A249" s="62" t="s">
        <v>1064</v>
      </c>
      <c r="B249" s="65">
        <v>0.6</v>
      </c>
      <c r="C249" s="65">
        <v>0.9</v>
      </c>
      <c r="D249" s="65">
        <v>0.8</v>
      </c>
      <c r="E249" s="65">
        <v>0.7</v>
      </c>
      <c r="F249" s="65">
        <v>0.6</v>
      </c>
      <c r="G249" s="65">
        <v>0.5</v>
      </c>
    </row>
    <row r="250" spans="1:7" s="58" customFormat="1" ht="12">
      <c r="A250" s="62" t="s">
        <v>184</v>
      </c>
      <c r="B250" s="64">
        <v>10.52</v>
      </c>
      <c r="C250" s="64">
        <v>12.66</v>
      </c>
      <c r="D250" s="64">
        <v>13.54</v>
      </c>
      <c r="E250" s="64">
        <v>13.22</v>
      </c>
      <c r="F250" s="64">
        <v>13.72</v>
      </c>
      <c r="G250" s="64">
        <v>17.63</v>
      </c>
    </row>
    <row r="251" spans="1:7" s="58" customFormat="1" ht="12">
      <c r="A251" s="62" t="s">
        <v>185</v>
      </c>
      <c r="B251" s="64">
        <v>2.97</v>
      </c>
      <c r="C251" s="64">
        <v>5.75</v>
      </c>
      <c r="D251" s="64">
        <v>4.7</v>
      </c>
      <c r="E251" s="64">
        <v>4.09</v>
      </c>
      <c r="F251" s="64">
        <v>3.57</v>
      </c>
      <c r="G251" s="64">
        <v>3.16</v>
      </c>
    </row>
    <row r="252" spans="1:7" s="58" customFormat="1" ht="12">
      <c r="A252" s="68" t="s">
        <v>655</v>
      </c>
    </row>
    <row r="253" spans="1:7" s="58" customFormat="1" ht="12">
      <c r="A253" s="62" t="s">
        <v>183</v>
      </c>
      <c r="B253" s="59">
        <v>1444</v>
      </c>
      <c r="C253" s="59">
        <v>1013</v>
      </c>
      <c r="D253" s="59">
        <v>1309</v>
      </c>
      <c r="E253" s="59">
        <v>1436</v>
      </c>
      <c r="F253" s="59">
        <v>1569</v>
      </c>
      <c r="G253" s="59">
        <v>1895</v>
      </c>
    </row>
    <row r="254" spans="1:7" s="58" customFormat="1" ht="12">
      <c r="A254" s="62" t="s">
        <v>1064</v>
      </c>
      <c r="B254" s="65">
        <v>2.5</v>
      </c>
      <c r="C254" s="65">
        <v>4</v>
      </c>
      <c r="D254" s="65">
        <v>3.6</v>
      </c>
      <c r="E254" s="65">
        <v>3</v>
      </c>
      <c r="F254" s="65">
        <v>2.4</v>
      </c>
      <c r="G254" s="65">
        <v>1.7</v>
      </c>
    </row>
    <row r="255" spans="1:7" s="58" customFormat="1" ht="12">
      <c r="A255" s="62" t="s">
        <v>184</v>
      </c>
      <c r="B255" s="64">
        <v>16.13</v>
      </c>
      <c r="C255" s="64">
        <v>32.700000000000003</v>
      </c>
      <c r="D255" s="64">
        <v>20.3</v>
      </c>
      <c r="E255" s="64">
        <v>25.31</v>
      </c>
      <c r="F255" s="64">
        <v>15.99</v>
      </c>
      <c r="G255" s="64">
        <v>28.38</v>
      </c>
    </row>
    <row r="256" spans="1:7" s="58" customFormat="1" ht="12">
      <c r="A256" s="62" t="s">
        <v>185</v>
      </c>
      <c r="B256" s="64">
        <v>1.1200000000000001</v>
      </c>
      <c r="C256" s="64">
        <v>3.23</v>
      </c>
      <c r="D256" s="64">
        <v>1.55</v>
      </c>
      <c r="E256" s="64">
        <v>1.76</v>
      </c>
      <c r="F256" s="64">
        <v>1.02</v>
      </c>
      <c r="G256" s="64">
        <v>1.5</v>
      </c>
    </row>
    <row r="257" spans="1:7" s="58" customFormat="1" ht="12">
      <c r="A257" s="68" t="s">
        <v>656</v>
      </c>
    </row>
    <row r="258" spans="1:7" s="58" customFormat="1" ht="12">
      <c r="A258" s="62" t="s">
        <v>183</v>
      </c>
      <c r="B258" s="67">
        <v>85</v>
      </c>
      <c r="C258" s="67">
        <v>47</v>
      </c>
      <c r="D258" s="67">
        <v>74</v>
      </c>
      <c r="E258" s="67">
        <v>81</v>
      </c>
      <c r="F258" s="67">
        <v>88</v>
      </c>
      <c r="G258" s="67">
        <v>136</v>
      </c>
    </row>
    <row r="259" spans="1:7" s="58" customFormat="1" ht="12">
      <c r="A259" s="62" t="s">
        <v>1064</v>
      </c>
      <c r="B259" s="65">
        <v>0.1</v>
      </c>
      <c r="C259" s="65">
        <v>0.2</v>
      </c>
      <c r="D259" s="65">
        <v>0.2</v>
      </c>
      <c r="E259" s="65">
        <v>0.2</v>
      </c>
      <c r="F259" s="65">
        <v>0.1</v>
      </c>
      <c r="G259" s="65">
        <v>0.1</v>
      </c>
    </row>
    <row r="260" spans="1:7" s="58" customFormat="1" ht="12">
      <c r="A260" s="62" t="s">
        <v>184</v>
      </c>
      <c r="B260" s="64">
        <v>5.81</v>
      </c>
      <c r="C260" s="64">
        <v>6.98</v>
      </c>
      <c r="D260" s="64">
        <v>7.02</v>
      </c>
      <c r="E260" s="64">
        <v>10.210000000000001</v>
      </c>
      <c r="F260" s="64">
        <v>10.83</v>
      </c>
      <c r="G260" s="64">
        <v>14.22</v>
      </c>
    </row>
    <row r="261" spans="1:7" s="58" customFormat="1" ht="12">
      <c r="A261" s="62" t="s">
        <v>185</v>
      </c>
      <c r="B261" s="64">
        <v>6.81</v>
      </c>
      <c r="C261" s="64">
        <v>14.83</v>
      </c>
      <c r="D261" s="64">
        <v>9.5500000000000007</v>
      </c>
      <c r="E261" s="64">
        <v>12.59</v>
      </c>
      <c r="F261" s="64">
        <v>12.25</v>
      </c>
      <c r="G261" s="64">
        <v>10.43</v>
      </c>
    </row>
    <row r="262" spans="1:7" s="58" customFormat="1" ht="12">
      <c r="A262" s="68" t="s">
        <v>657</v>
      </c>
    </row>
    <row r="263" spans="1:7" s="58" customFormat="1" ht="12">
      <c r="A263" s="62" t="s">
        <v>183</v>
      </c>
      <c r="B263" s="59">
        <v>1431</v>
      </c>
      <c r="C263" s="67">
        <v>719</v>
      </c>
      <c r="D263" s="59">
        <v>1095</v>
      </c>
      <c r="E263" s="59">
        <v>1427</v>
      </c>
      <c r="F263" s="59">
        <v>1752</v>
      </c>
      <c r="G263" s="59">
        <v>2164</v>
      </c>
    </row>
    <row r="264" spans="1:7" s="58" customFormat="1" ht="12">
      <c r="A264" s="62" t="s">
        <v>1064</v>
      </c>
      <c r="B264" s="65">
        <v>2.5</v>
      </c>
      <c r="C264" s="65">
        <v>2.9</v>
      </c>
      <c r="D264" s="65">
        <v>3</v>
      </c>
      <c r="E264" s="65">
        <v>3</v>
      </c>
      <c r="F264" s="65">
        <v>2.7</v>
      </c>
      <c r="G264" s="65">
        <v>1.9</v>
      </c>
    </row>
    <row r="265" spans="1:7" s="58" customFormat="1" ht="12">
      <c r="A265" s="62" t="s">
        <v>184</v>
      </c>
      <c r="B265" s="64">
        <v>13.62</v>
      </c>
      <c r="C265" s="64">
        <v>20.34</v>
      </c>
      <c r="D265" s="64">
        <v>16.8</v>
      </c>
      <c r="E265" s="64">
        <v>19.97</v>
      </c>
      <c r="F265" s="64">
        <v>24.64</v>
      </c>
      <c r="G265" s="64">
        <v>30.98</v>
      </c>
    </row>
    <row r="266" spans="1:7" s="58" customFormat="1" ht="12">
      <c r="A266" s="62" t="s">
        <v>185</v>
      </c>
      <c r="B266" s="64">
        <v>0.95</v>
      </c>
      <c r="C266" s="64">
        <v>2.83</v>
      </c>
      <c r="D266" s="64">
        <v>1.53</v>
      </c>
      <c r="E266" s="64">
        <v>1.4</v>
      </c>
      <c r="F266" s="64">
        <v>1.41</v>
      </c>
      <c r="G266" s="64">
        <v>1.43</v>
      </c>
    </row>
    <row r="267" spans="1:7" s="58" customFormat="1" ht="12">
      <c r="A267" s="69" t="s">
        <v>737</v>
      </c>
    </row>
    <row r="268" spans="1:7" s="58" customFormat="1" ht="12">
      <c r="A268" s="62" t="s">
        <v>183</v>
      </c>
      <c r="B268" s="67">
        <v>307</v>
      </c>
      <c r="C268" s="67">
        <v>230</v>
      </c>
      <c r="D268" s="67">
        <v>296</v>
      </c>
      <c r="E268" s="67">
        <v>290</v>
      </c>
      <c r="F268" s="67">
        <v>299</v>
      </c>
      <c r="G268" s="67">
        <v>422</v>
      </c>
    </row>
    <row r="269" spans="1:7" s="58" customFormat="1" ht="12">
      <c r="A269" s="62" t="s">
        <v>1064</v>
      </c>
      <c r="B269" s="65">
        <v>0.5</v>
      </c>
      <c r="C269" s="65">
        <v>0.9</v>
      </c>
      <c r="D269" s="65">
        <v>0.8</v>
      </c>
      <c r="E269" s="65">
        <v>0.6</v>
      </c>
      <c r="F269" s="65">
        <v>0.5</v>
      </c>
      <c r="G269" s="65">
        <v>0.4</v>
      </c>
    </row>
    <row r="270" spans="1:7" s="58" customFormat="1" ht="12">
      <c r="A270" s="62" t="s">
        <v>184</v>
      </c>
      <c r="B270" s="64">
        <v>7.25</v>
      </c>
      <c r="C270" s="64">
        <v>10.14</v>
      </c>
      <c r="D270" s="64">
        <v>10.4</v>
      </c>
      <c r="E270" s="64">
        <v>11.59</v>
      </c>
      <c r="F270" s="64">
        <v>7.52</v>
      </c>
      <c r="G270" s="64">
        <v>14.57</v>
      </c>
    </row>
    <row r="271" spans="1:7" s="58" customFormat="1" ht="12">
      <c r="A271" s="62" t="s">
        <v>185</v>
      </c>
      <c r="B271" s="64">
        <v>2.36</v>
      </c>
      <c r="C271" s="64">
        <v>4.4000000000000004</v>
      </c>
      <c r="D271" s="64">
        <v>3.51</v>
      </c>
      <c r="E271" s="64">
        <v>4</v>
      </c>
      <c r="F271" s="64">
        <v>2.5099999999999998</v>
      </c>
      <c r="G271" s="64">
        <v>3.45</v>
      </c>
    </row>
    <row r="272" spans="1:7" s="58" customFormat="1" ht="12">
      <c r="A272" s="69" t="s">
        <v>738</v>
      </c>
    </row>
    <row r="273" spans="1:7" s="58" customFormat="1" ht="12">
      <c r="A273" s="62" t="s">
        <v>183</v>
      </c>
      <c r="B273" s="59">
        <v>1124</v>
      </c>
      <c r="C273" s="67">
        <v>489</v>
      </c>
      <c r="D273" s="67">
        <v>799</v>
      </c>
      <c r="E273" s="59">
        <v>1138</v>
      </c>
      <c r="F273" s="59">
        <v>1453</v>
      </c>
      <c r="G273" s="59">
        <v>1741</v>
      </c>
    </row>
    <row r="274" spans="1:7" s="58" customFormat="1" ht="12">
      <c r="A274" s="62" t="s">
        <v>1064</v>
      </c>
      <c r="B274" s="65">
        <v>2</v>
      </c>
      <c r="C274" s="65">
        <v>1.9</v>
      </c>
      <c r="D274" s="65">
        <v>2.2000000000000002</v>
      </c>
      <c r="E274" s="65">
        <v>2.4</v>
      </c>
      <c r="F274" s="65">
        <v>2.2000000000000002</v>
      </c>
      <c r="G274" s="65">
        <v>1.6</v>
      </c>
    </row>
    <row r="275" spans="1:7" s="58" customFormat="1" ht="12">
      <c r="A275" s="62" t="s">
        <v>184</v>
      </c>
      <c r="B275" s="64">
        <v>12.03</v>
      </c>
      <c r="C275" s="64">
        <v>16.100000000000001</v>
      </c>
      <c r="D275" s="64">
        <v>17.23</v>
      </c>
      <c r="E275" s="64">
        <v>17.73</v>
      </c>
      <c r="F275" s="64">
        <v>23.42</v>
      </c>
      <c r="G275" s="64">
        <v>26.74</v>
      </c>
    </row>
    <row r="276" spans="1:7" s="58" customFormat="1" ht="12">
      <c r="A276" s="62" t="s">
        <v>185</v>
      </c>
      <c r="B276" s="64">
        <v>1.07</v>
      </c>
      <c r="C276" s="64">
        <v>3.29</v>
      </c>
      <c r="D276" s="64">
        <v>2.16</v>
      </c>
      <c r="E276" s="64">
        <v>1.56</v>
      </c>
      <c r="F276" s="64">
        <v>1.61</v>
      </c>
      <c r="G276" s="64">
        <v>1.54</v>
      </c>
    </row>
    <row r="277" spans="1:7" s="58" customFormat="1" ht="12">
      <c r="A277" s="68" t="s">
        <v>658</v>
      </c>
    </row>
    <row r="278" spans="1:7" s="58" customFormat="1" ht="12">
      <c r="A278" s="62" t="s">
        <v>183</v>
      </c>
      <c r="B278" s="67">
        <v>569</v>
      </c>
      <c r="C278" s="67">
        <v>321</v>
      </c>
      <c r="D278" s="67">
        <v>453</v>
      </c>
      <c r="E278" s="67">
        <v>550</v>
      </c>
      <c r="F278" s="67">
        <v>657</v>
      </c>
      <c r="G278" s="67">
        <v>865</v>
      </c>
    </row>
    <row r="279" spans="1:7" s="58" customFormat="1" ht="12">
      <c r="A279" s="62" t="s">
        <v>1064</v>
      </c>
      <c r="B279" s="65">
        <v>1</v>
      </c>
      <c r="C279" s="65">
        <v>1.3</v>
      </c>
      <c r="D279" s="65">
        <v>1.2</v>
      </c>
      <c r="E279" s="65">
        <v>1.2</v>
      </c>
      <c r="F279" s="65">
        <v>1</v>
      </c>
      <c r="G279" s="65">
        <v>0.8</v>
      </c>
    </row>
    <row r="280" spans="1:7" s="58" customFormat="1" ht="12">
      <c r="A280" s="62" t="s">
        <v>184</v>
      </c>
      <c r="B280" s="64">
        <v>13.54</v>
      </c>
      <c r="C280" s="64">
        <v>13.18</v>
      </c>
      <c r="D280" s="64">
        <v>16.100000000000001</v>
      </c>
      <c r="E280" s="64">
        <v>17.03</v>
      </c>
      <c r="F280" s="64">
        <v>16.510000000000002</v>
      </c>
      <c r="G280" s="64">
        <v>28.52</v>
      </c>
    </row>
    <row r="281" spans="1:7" s="58" customFormat="1" ht="12">
      <c r="A281" s="62" t="s">
        <v>185</v>
      </c>
      <c r="B281" s="64">
        <v>2.38</v>
      </c>
      <c r="C281" s="64">
        <v>4.1100000000000003</v>
      </c>
      <c r="D281" s="64">
        <v>3.55</v>
      </c>
      <c r="E281" s="64">
        <v>3.09</v>
      </c>
      <c r="F281" s="64">
        <v>2.5099999999999998</v>
      </c>
      <c r="G281" s="64">
        <v>3.3</v>
      </c>
    </row>
    <row r="282" spans="1:7" s="58" customFormat="1" ht="12">
      <c r="A282" s="66" t="s">
        <v>659</v>
      </c>
    </row>
    <row r="283" spans="1:7" s="58" customFormat="1" ht="12">
      <c r="A283" s="62" t="s">
        <v>183</v>
      </c>
      <c r="B283" s="59">
        <v>1384</v>
      </c>
      <c r="C283" s="67">
        <v>584</v>
      </c>
      <c r="D283" s="67">
        <v>815</v>
      </c>
      <c r="E283" s="67">
        <v>996</v>
      </c>
      <c r="F283" s="59">
        <v>1419</v>
      </c>
      <c r="G283" s="59">
        <v>3112</v>
      </c>
    </row>
    <row r="284" spans="1:7" s="58" customFormat="1" ht="12">
      <c r="A284" s="62" t="s">
        <v>1064</v>
      </c>
      <c r="B284" s="65">
        <v>2.4</v>
      </c>
      <c r="C284" s="65">
        <v>2.2999999999999998</v>
      </c>
      <c r="D284" s="65">
        <v>2.2000000000000002</v>
      </c>
      <c r="E284" s="65">
        <v>2.1</v>
      </c>
      <c r="F284" s="65">
        <v>2.2000000000000002</v>
      </c>
      <c r="G284" s="65">
        <v>2.8</v>
      </c>
    </row>
    <row r="285" spans="1:7" s="58" customFormat="1" ht="12">
      <c r="A285" s="62" t="s">
        <v>184</v>
      </c>
      <c r="B285" s="64">
        <v>35.950000000000003</v>
      </c>
      <c r="C285" s="64">
        <v>68.44</v>
      </c>
      <c r="D285" s="64">
        <v>53.7</v>
      </c>
      <c r="E285" s="64">
        <v>42.92</v>
      </c>
      <c r="F285" s="64">
        <v>65.180000000000007</v>
      </c>
      <c r="G285" s="64">
        <v>105.23</v>
      </c>
    </row>
    <row r="286" spans="1:7" s="58" customFormat="1" ht="12">
      <c r="A286" s="62" t="s">
        <v>185</v>
      </c>
      <c r="B286" s="64">
        <v>2.6</v>
      </c>
      <c r="C286" s="64">
        <v>11.72</v>
      </c>
      <c r="D286" s="64">
        <v>6.59</v>
      </c>
      <c r="E286" s="64">
        <v>4.3099999999999996</v>
      </c>
      <c r="F286" s="64">
        <v>4.59</v>
      </c>
      <c r="G286" s="64">
        <v>3.38</v>
      </c>
    </row>
    <row r="287" spans="1:7" s="58" customFormat="1" ht="12">
      <c r="A287" s="68" t="s">
        <v>660</v>
      </c>
    </row>
    <row r="288" spans="1:7" s="58" customFormat="1" ht="12">
      <c r="A288" s="62" t="s">
        <v>183</v>
      </c>
      <c r="B288" s="67">
        <v>457</v>
      </c>
      <c r="C288" s="67">
        <v>150</v>
      </c>
      <c r="D288" s="67">
        <v>170</v>
      </c>
      <c r="E288" s="67">
        <v>228</v>
      </c>
      <c r="F288" s="67">
        <v>456</v>
      </c>
      <c r="G288" s="59">
        <v>1282</v>
      </c>
    </row>
    <row r="289" spans="1:7" s="58" customFormat="1" ht="12">
      <c r="A289" s="62" t="s">
        <v>1064</v>
      </c>
      <c r="B289" s="65">
        <v>0.8</v>
      </c>
      <c r="C289" s="65">
        <v>0.6</v>
      </c>
      <c r="D289" s="65">
        <v>0.5</v>
      </c>
      <c r="E289" s="65">
        <v>0.5</v>
      </c>
      <c r="F289" s="65">
        <v>0.7</v>
      </c>
      <c r="G289" s="65">
        <v>1.1000000000000001</v>
      </c>
    </row>
    <row r="290" spans="1:7" s="58" customFormat="1" ht="12">
      <c r="A290" s="62" t="s">
        <v>184</v>
      </c>
      <c r="B290" s="64">
        <v>26.73</v>
      </c>
      <c r="C290" s="64">
        <v>63.37</v>
      </c>
      <c r="D290" s="64">
        <v>41.11</v>
      </c>
      <c r="E290" s="64">
        <v>30.67</v>
      </c>
      <c r="F290" s="64">
        <v>49.35</v>
      </c>
      <c r="G290" s="64">
        <v>87.62</v>
      </c>
    </row>
    <row r="291" spans="1:7" s="58" customFormat="1" ht="12">
      <c r="A291" s="62" t="s">
        <v>185</v>
      </c>
      <c r="B291" s="64">
        <v>5.86</v>
      </c>
      <c r="C291" s="64">
        <v>42.26</v>
      </c>
      <c r="D291" s="64">
        <v>24.15</v>
      </c>
      <c r="E291" s="64">
        <v>13.46</v>
      </c>
      <c r="F291" s="64">
        <v>10.83</v>
      </c>
      <c r="G291" s="64">
        <v>6.83</v>
      </c>
    </row>
    <row r="292" spans="1:7" s="58" customFormat="1" ht="12">
      <c r="A292" s="68" t="s">
        <v>661</v>
      </c>
    </row>
    <row r="293" spans="1:7" s="58" customFormat="1" ht="12">
      <c r="A293" s="62" t="s">
        <v>183</v>
      </c>
      <c r="B293" s="67">
        <v>927</v>
      </c>
      <c r="C293" s="67">
        <v>434</v>
      </c>
      <c r="D293" s="67">
        <v>645</v>
      </c>
      <c r="E293" s="67">
        <v>768</v>
      </c>
      <c r="F293" s="67">
        <v>963</v>
      </c>
      <c r="G293" s="59">
        <v>1830</v>
      </c>
    </row>
    <row r="294" spans="1:7" s="58" customFormat="1" ht="12">
      <c r="A294" s="62" t="s">
        <v>1064</v>
      </c>
      <c r="B294" s="65">
        <v>1.6</v>
      </c>
      <c r="C294" s="65">
        <v>1.7</v>
      </c>
      <c r="D294" s="65">
        <v>1.8</v>
      </c>
      <c r="E294" s="65">
        <v>1.6</v>
      </c>
      <c r="F294" s="65">
        <v>1.5</v>
      </c>
      <c r="G294" s="65">
        <v>1.6</v>
      </c>
    </row>
    <row r="295" spans="1:7" s="58" customFormat="1" ht="12">
      <c r="A295" s="62" t="s">
        <v>184</v>
      </c>
      <c r="B295" s="64">
        <v>17.260000000000002</v>
      </c>
      <c r="C295" s="64">
        <v>26.6</v>
      </c>
      <c r="D295" s="64">
        <v>19.010000000000002</v>
      </c>
      <c r="E295" s="64">
        <v>27.94</v>
      </c>
      <c r="F295" s="64">
        <v>30.32</v>
      </c>
      <c r="G295" s="64">
        <v>44.07</v>
      </c>
    </row>
    <row r="296" spans="1:7" s="58" customFormat="1" ht="12">
      <c r="A296" s="62" t="s">
        <v>185</v>
      </c>
      <c r="B296" s="64">
        <v>1.86</v>
      </c>
      <c r="C296" s="64">
        <v>6.13</v>
      </c>
      <c r="D296" s="64">
        <v>2.95</v>
      </c>
      <c r="E296" s="64">
        <v>3.64</v>
      </c>
      <c r="F296" s="64">
        <v>3.15</v>
      </c>
      <c r="G296" s="64">
        <v>2.41</v>
      </c>
    </row>
    <row r="297" spans="1:7" s="58" customFormat="1" ht="12">
      <c r="A297" s="66" t="s">
        <v>662</v>
      </c>
    </row>
    <row r="298" spans="1:7" s="58" customFormat="1" ht="12">
      <c r="A298" s="62" t="s">
        <v>183</v>
      </c>
      <c r="B298" s="67">
        <v>660</v>
      </c>
      <c r="C298" s="67">
        <v>376</v>
      </c>
      <c r="D298" s="67">
        <v>517</v>
      </c>
      <c r="E298" s="67">
        <v>623</v>
      </c>
      <c r="F298" s="67">
        <v>684</v>
      </c>
      <c r="G298" s="59">
        <v>1102</v>
      </c>
    </row>
    <row r="299" spans="1:7" s="58" customFormat="1" ht="12">
      <c r="A299" s="62" t="s">
        <v>1064</v>
      </c>
      <c r="B299" s="65">
        <v>1.2</v>
      </c>
      <c r="C299" s="65">
        <v>1.5</v>
      </c>
      <c r="D299" s="65">
        <v>1.4</v>
      </c>
      <c r="E299" s="65">
        <v>1.3</v>
      </c>
      <c r="F299" s="65">
        <v>1.1000000000000001</v>
      </c>
      <c r="G299" s="65">
        <v>1</v>
      </c>
    </row>
    <row r="300" spans="1:7" s="58" customFormat="1" ht="12">
      <c r="A300" s="62" t="s">
        <v>184</v>
      </c>
      <c r="B300" s="64">
        <v>11.84</v>
      </c>
      <c r="C300" s="64">
        <v>21.8</v>
      </c>
      <c r="D300" s="64">
        <v>26.69</v>
      </c>
      <c r="E300" s="64">
        <v>34.01</v>
      </c>
      <c r="F300" s="64">
        <v>34.49</v>
      </c>
      <c r="G300" s="64">
        <v>49.66</v>
      </c>
    </row>
    <row r="301" spans="1:7" s="58" customFormat="1" ht="12">
      <c r="A301" s="62" t="s">
        <v>185</v>
      </c>
      <c r="B301" s="64">
        <v>1.79</v>
      </c>
      <c r="C301" s="64">
        <v>5.8</v>
      </c>
      <c r="D301" s="64">
        <v>5.16</v>
      </c>
      <c r="E301" s="64">
        <v>5.46</v>
      </c>
      <c r="F301" s="64">
        <v>5.04</v>
      </c>
      <c r="G301" s="64">
        <v>4.51</v>
      </c>
    </row>
    <row r="302" spans="1:7" s="58" customFormat="1" ht="12">
      <c r="A302" s="68" t="s">
        <v>663</v>
      </c>
    </row>
    <row r="303" spans="1:7" s="58" customFormat="1" ht="12">
      <c r="A303" s="62" t="s">
        <v>183</v>
      </c>
      <c r="B303" s="67">
        <v>160</v>
      </c>
      <c r="C303" s="67">
        <v>107</v>
      </c>
      <c r="D303" s="67">
        <v>143</v>
      </c>
      <c r="E303" s="67">
        <v>152</v>
      </c>
      <c r="F303" s="67">
        <v>161</v>
      </c>
      <c r="G303" s="67">
        <v>236</v>
      </c>
    </row>
    <row r="304" spans="1:7" s="58" customFormat="1" ht="12">
      <c r="A304" s="62" t="s">
        <v>1064</v>
      </c>
      <c r="B304" s="65">
        <v>0.3</v>
      </c>
      <c r="C304" s="65">
        <v>0.4</v>
      </c>
      <c r="D304" s="65">
        <v>0.4</v>
      </c>
      <c r="E304" s="65">
        <v>0.3</v>
      </c>
      <c r="F304" s="65">
        <v>0.2</v>
      </c>
      <c r="G304" s="65">
        <v>0.2</v>
      </c>
    </row>
    <row r="305" spans="1:7" s="58" customFormat="1" ht="12">
      <c r="A305" s="62" t="s">
        <v>184</v>
      </c>
      <c r="B305" s="64">
        <v>4.3</v>
      </c>
      <c r="C305" s="64">
        <v>7.98</v>
      </c>
      <c r="D305" s="64">
        <v>16.14</v>
      </c>
      <c r="E305" s="64">
        <v>8.52</v>
      </c>
      <c r="F305" s="64">
        <v>9.0500000000000007</v>
      </c>
      <c r="G305" s="64">
        <v>11.2</v>
      </c>
    </row>
    <row r="306" spans="1:7" s="58" customFormat="1" ht="12">
      <c r="A306" s="62" t="s">
        <v>185</v>
      </c>
      <c r="B306" s="64">
        <v>2.69</v>
      </c>
      <c r="C306" s="64">
        <v>7.43</v>
      </c>
      <c r="D306" s="64">
        <v>11.27</v>
      </c>
      <c r="E306" s="64">
        <v>5.61</v>
      </c>
      <c r="F306" s="64">
        <v>5.63</v>
      </c>
      <c r="G306" s="64">
        <v>4.74</v>
      </c>
    </row>
    <row r="307" spans="1:7" s="58" customFormat="1" ht="12">
      <c r="A307" s="68" t="s">
        <v>664</v>
      </c>
    </row>
    <row r="308" spans="1:7" s="58" customFormat="1" ht="12">
      <c r="A308" s="62" t="s">
        <v>183</v>
      </c>
      <c r="B308" s="67">
        <v>363</v>
      </c>
      <c r="C308" s="67">
        <v>189</v>
      </c>
      <c r="D308" s="67">
        <v>268</v>
      </c>
      <c r="E308" s="67">
        <v>347</v>
      </c>
      <c r="F308" s="67">
        <v>389</v>
      </c>
      <c r="G308" s="67">
        <v>623</v>
      </c>
    </row>
    <row r="309" spans="1:7" s="58" customFormat="1" ht="12">
      <c r="A309" s="62" t="s">
        <v>1064</v>
      </c>
      <c r="B309" s="65">
        <v>0.6</v>
      </c>
      <c r="C309" s="65">
        <v>0.8</v>
      </c>
      <c r="D309" s="65">
        <v>0.7</v>
      </c>
      <c r="E309" s="65">
        <v>0.7</v>
      </c>
      <c r="F309" s="65">
        <v>0.6</v>
      </c>
      <c r="G309" s="65">
        <v>0.6</v>
      </c>
    </row>
    <row r="310" spans="1:7" s="58" customFormat="1" ht="12">
      <c r="A310" s="62" t="s">
        <v>184</v>
      </c>
      <c r="B310" s="64">
        <v>9.1300000000000008</v>
      </c>
      <c r="C310" s="64">
        <v>12.66</v>
      </c>
      <c r="D310" s="64">
        <v>17.96</v>
      </c>
      <c r="E310" s="64">
        <v>18.86</v>
      </c>
      <c r="F310" s="64">
        <v>23.94</v>
      </c>
      <c r="G310" s="64">
        <v>34.17</v>
      </c>
    </row>
    <row r="311" spans="1:7" s="58" customFormat="1" ht="12">
      <c r="A311" s="62" t="s">
        <v>185</v>
      </c>
      <c r="B311" s="64">
        <v>2.5099999999999998</v>
      </c>
      <c r="C311" s="64">
        <v>6.68</v>
      </c>
      <c r="D311" s="64">
        <v>6.71</v>
      </c>
      <c r="E311" s="64">
        <v>5.44</v>
      </c>
      <c r="F311" s="64">
        <v>6.15</v>
      </c>
      <c r="G311" s="64">
        <v>5.48</v>
      </c>
    </row>
    <row r="312" spans="1:7" s="58" customFormat="1" ht="12">
      <c r="A312" s="68" t="s">
        <v>665</v>
      </c>
    </row>
    <row r="313" spans="1:7" s="58" customFormat="1" ht="12">
      <c r="A313" s="62" t="s">
        <v>183</v>
      </c>
      <c r="B313" s="67">
        <v>137</v>
      </c>
      <c r="C313" s="67">
        <v>79</v>
      </c>
      <c r="D313" s="67">
        <v>106</v>
      </c>
      <c r="E313" s="67">
        <v>124</v>
      </c>
      <c r="F313" s="67">
        <v>134</v>
      </c>
      <c r="G313" s="67">
        <v>243</v>
      </c>
    </row>
    <row r="314" spans="1:7" s="58" customFormat="1" ht="12">
      <c r="A314" s="62" t="s">
        <v>1064</v>
      </c>
      <c r="B314" s="65">
        <v>0.2</v>
      </c>
      <c r="C314" s="65">
        <v>0.3</v>
      </c>
      <c r="D314" s="65">
        <v>0.3</v>
      </c>
      <c r="E314" s="65">
        <v>0.3</v>
      </c>
      <c r="F314" s="65">
        <v>0.2</v>
      </c>
      <c r="G314" s="65">
        <v>0.2</v>
      </c>
    </row>
    <row r="315" spans="1:7" s="58" customFormat="1" ht="12">
      <c r="A315" s="62" t="s">
        <v>184</v>
      </c>
      <c r="B315" s="64">
        <v>6.47</v>
      </c>
      <c r="C315" s="64">
        <v>13.69</v>
      </c>
      <c r="D315" s="64">
        <v>12.27</v>
      </c>
      <c r="E315" s="64">
        <v>20.46</v>
      </c>
      <c r="F315" s="64">
        <v>14.51</v>
      </c>
      <c r="G315" s="64">
        <v>21.29</v>
      </c>
    </row>
    <row r="316" spans="1:7" s="58" customFormat="1" ht="12">
      <c r="A316" s="62" t="s">
        <v>185</v>
      </c>
      <c r="B316" s="64">
        <v>4.71</v>
      </c>
      <c r="C316" s="64">
        <v>17.3</v>
      </c>
      <c r="D316" s="64">
        <v>11.58</v>
      </c>
      <c r="E316" s="64">
        <v>16.53</v>
      </c>
      <c r="F316" s="64">
        <v>10.79</v>
      </c>
      <c r="G316" s="64">
        <v>8.77</v>
      </c>
    </row>
    <row r="317" spans="1:7" s="58" customFormat="1" ht="12">
      <c r="A317" s="66" t="s">
        <v>666</v>
      </c>
    </row>
    <row r="318" spans="1:7" s="58" customFormat="1" ht="12">
      <c r="A318" s="62" t="s">
        <v>183</v>
      </c>
      <c r="B318" s="59">
        <v>1829</v>
      </c>
      <c r="C318" s="67">
        <v>655</v>
      </c>
      <c r="D318" s="59">
        <v>1119</v>
      </c>
      <c r="E318" s="59">
        <v>1537</v>
      </c>
      <c r="F318" s="59">
        <v>1998</v>
      </c>
      <c r="G318" s="59">
        <v>3840</v>
      </c>
    </row>
    <row r="319" spans="1:7" s="58" customFormat="1" ht="12">
      <c r="A319" s="62" t="s">
        <v>1064</v>
      </c>
      <c r="B319" s="65">
        <v>3.2</v>
      </c>
      <c r="C319" s="65">
        <v>2.6</v>
      </c>
      <c r="D319" s="65">
        <v>3</v>
      </c>
      <c r="E319" s="65">
        <v>3.2</v>
      </c>
      <c r="F319" s="65">
        <v>3.1</v>
      </c>
      <c r="G319" s="65">
        <v>3.4</v>
      </c>
    </row>
    <row r="320" spans="1:7" s="58" customFormat="1" ht="12">
      <c r="A320" s="62" t="s">
        <v>184</v>
      </c>
      <c r="B320" s="64">
        <v>52.29</v>
      </c>
      <c r="C320" s="64">
        <v>33.369999999999997</v>
      </c>
      <c r="D320" s="64">
        <v>67.38</v>
      </c>
      <c r="E320" s="64">
        <v>74.569999999999993</v>
      </c>
      <c r="F320" s="64">
        <v>84.62</v>
      </c>
      <c r="G320" s="64">
        <v>201.98</v>
      </c>
    </row>
    <row r="321" spans="1:7" s="58" customFormat="1" ht="12">
      <c r="A321" s="62" t="s">
        <v>185</v>
      </c>
      <c r="B321" s="64">
        <v>2.86</v>
      </c>
      <c r="C321" s="64">
        <v>5.09</v>
      </c>
      <c r="D321" s="64">
        <v>6.02</v>
      </c>
      <c r="E321" s="64">
        <v>4.8499999999999996</v>
      </c>
      <c r="F321" s="64">
        <v>4.2300000000000004</v>
      </c>
      <c r="G321" s="64">
        <v>5.26</v>
      </c>
    </row>
    <row r="322" spans="1:7" s="58" customFormat="1" ht="12">
      <c r="A322" s="68" t="s">
        <v>667</v>
      </c>
    </row>
    <row r="323" spans="1:7" s="58" customFormat="1" ht="12">
      <c r="A323" s="62" t="s">
        <v>183</v>
      </c>
      <c r="B323" s="67">
        <v>98</v>
      </c>
      <c r="C323" s="67">
        <v>43</v>
      </c>
      <c r="D323" s="67">
        <v>75</v>
      </c>
      <c r="E323" s="67">
        <v>80</v>
      </c>
      <c r="F323" s="67">
        <v>128</v>
      </c>
      <c r="G323" s="67">
        <v>166</v>
      </c>
    </row>
    <row r="324" spans="1:7" s="58" customFormat="1" ht="12">
      <c r="A324" s="62" t="s">
        <v>1064</v>
      </c>
      <c r="B324" s="65">
        <v>0.2</v>
      </c>
      <c r="C324" s="65">
        <v>0.2</v>
      </c>
      <c r="D324" s="65">
        <v>0.2</v>
      </c>
      <c r="E324" s="65">
        <v>0.2</v>
      </c>
      <c r="F324" s="65">
        <v>0.2</v>
      </c>
      <c r="G324" s="65">
        <v>0.1</v>
      </c>
    </row>
    <row r="325" spans="1:7" s="58" customFormat="1" ht="12">
      <c r="A325" s="62" t="s">
        <v>184</v>
      </c>
      <c r="B325" s="64">
        <v>5.44</v>
      </c>
      <c r="C325" s="64">
        <v>6.6</v>
      </c>
      <c r="D325" s="64">
        <v>11.22</v>
      </c>
      <c r="E325" s="64">
        <v>11.34</v>
      </c>
      <c r="F325" s="64">
        <v>18.940000000000001</v>
      </c>
      <c r="G325" s="64">
        <v>12.93</v>
      </c>
    </row>
    <row r="326" spans="1:7" s="58" customFormat="1" ht="12">
      <c r="A326" s="62" t="s">
        <v>185</v>
      </c>
      <c r="B326" s="64">
        <v>5.53</v>
      </c>
      <c r="C326" s="64">
        <v>15.26</v>
      </c>
      <c r="D326" s="64">
        <v>15.03</v>
      </c>
      <c r="E326" s="64">
        <v>14.13</v>
      </c>
      <c r="F326" s="64">
        <v>14.82</v>
      </c>
      <c r="G326" s="64">
        <v>7.77</v>
      </c>
    </row>
    <row r="327" spans="1:7" s="58" customFormat="1" ht="12">
      <c r="A327" s="68" t="s">
        <v>668</v>
      </c>
    </row>
    <row r="328" spans="1:7" s="58" customFormat="1" ht="12">
      <c r="A328" s="62" t="s">
        <v>183</v>
      </c>
      <c r="B328" s="67">
        <v>460</v>
      </c>
      <c r="C328" s="67">
        <v>161</v>
      </c>
      <c r="D328" s="67">
        <v>313</v>
      </c>
      <c r="E328" s="67">
        <v>334</v>
      </c>
      <c r="F328" s="67">
        <v>509</v>
      </c>
      <c r="G328" s="67">
        <v>984</v>
      </c>
    </row>
    <row r="329" spans="1:7" s="58" customFormat="1" ht="12">
      <c r="A329" s="62" t="s">
        <v>1064</v>
      </c>
      <c r="B329" s="65">
        <v>0.8</v>
      </c>
      <c r="C329" s="65">
        <v>0.6</v>
      </c>
      <c r="D329" s="65">
        <v>0.9</v>
      </c>
      <c r="E329" s="65">
        <v>0.7</v>
      </c>
      <c r="F329" s="65">
        <v>0.8</v>
      </c>
      <c r="G329" s="65">
        <v>0.9</v>
      </c>
    </row>
    <row r="330" spans="1:7" s="58" customFormat="1" ht="12">
      <c r="A330" s="62" t="s">
        <v>184</v>
      </c>
      <c r="B330" s="64">
        <v>19.22</v>
      </c>
      <c r="C330" s="64">
        <v>15.73</v>
      </c>
      <c r="D330" s="64">
        <v>33.06</v>
      </c>
      <c r="E330" s="64">
        <v>29.74</v>
      </c>
      <c r="F330" s="64">
        <v>38.159999999999997</v>
      </c>
      <c r="G330" s="64">
        <v>79.69</v>
      </c>
    </row>
    <row r="331" spans="1:7" s="58" customFormat="1" ht="12">
      <c r="A331" s="62" t="s">
        <v>185</v>
      </c>
      <c r="B331" s="64">
        <v>4.18</v>
      </c>
      <c r="C331" s="64">
        <v>9.77</v>
      </c>
      <c r="D331" s="64">
        <v>10.57</v>
      </c>
      <c r="E331" s="64">
        <v>8.91</v>
      </c>
      <c r="F331" s="64">
        <v>7.5</v>
      </c>
      <c r="G331" s="64">
        <v>8.1</v>
      </c>
    </row>
    <row r="332" spans="1:7" s="58" customFormat="1" ht="12">
      <c r="A332" s="68" t="s">
        <v>669</v>
      </c>
    </row>
    <row r="333" spans="1:7" s="58" customFormat="1" ht="12">
      <c r="A333" s="62" t="s">
        <v>183</v>
      </c>
      <c r="B333" s="67">
        <v>20</v>
      </c>
      <c r="C333" s="67">
        <v>5</v>
      </c>
      <c r="D333" s="67">
        <v>15</v>
      </c>
      <c r="E333" s="67">
        <v>16</v>
      </c>
      <c r="F333" s="67">
        <v>18</v>
      </c>
      <c r="G333" s="67">
        <v>47</v>
      </c>
    </row>
    <row r="334" spans="1:7" s="58" customFormat="1" ht="12">
      <c r="A334" s="62" t="s">
        <v>1064</v>
      </c>
      <c r="B334" s="52" t="s">
        <v>214</v>
      </c>
      <c r="C334" s="52" t="s">
        <v>214</v>
      </c>
      <c r="D334" s="52" t="s">
        <v>214</v>
      </c>
      <c r="E334" s="52" t="s">
        <v>214</v>
      </c>
      <c r="F334" s="52" t="s">
        <v>214</v>
      </c>
      <c r="G334" s="52" t="s">
        <v>214</v>
      </c>
    </row>
    <row r="335" spans="1:7" s="58" customFormat="1" ht="12">
      <c r="A335" s="62" t="s">
        <v>184</v>
      </c>
      <c r="B335" s="64">
        <v>1.52</v>
      </c>
      <c r="C335" s="64">
        <v>0.97</v>
      </c>
      <c r="D335" s="64">
        <v>3.26</v>
      </c>
      <c r="E335" s="64">
        <v>2.83</v>
      </c>
      <c r="F335" s="64">
        <v>2.88</v>
      </c>
      <c r="G335" s="64">
        <v>6.83</v>
      </c>
    </row>
    <row r="336" spans="1:7" s="58" customFormat="1" ht="12">
      <c r="A336" s="62" t="s">
        <v>185</v>
      </c>
      <c r="B336" s="64">
        <v>7.47</v>
      </c>
      <c r="C336" s="64">
        <v>18.72</v>
      </c>
      <c r="D336" s="64">
        <v>21.78</v>
      </c>
      <c r="E336" s="64">
        <v>17.23</v>
      </c>
      <c r="F336" s="64">
        <v>15.81</v>
      </c>
      <c r="G336" s="64">
        <v>14.58</v>
      </c>
    </row>
    <row r="337" spans="1:7" s="58" customFormat="1" ht="12">
      <c r="A337" s="68" t="s">
        <v>670</v>
      </c>
    </row>
    <row r="338" spans="1:7" s="58" customFormat="1" ht="12">
      <c r="A338" s="62" t="s">
        <v>183</v>
      </c>
      <c r="B338" s="67">
        <v>283</v>
      </c>
      <c r="C338" s="67">
        <v>105</v>
      </c>
      <c r="D338" s="67">
        <v>206</v>
      </c>
      <c r="E338" s="67">
        <v>264</v>
      </c>
      <c r="F338" s="67">
        <v>309</v>
      </c>
      <c r="G338" s="67">
        <v>532</v>
      </c>
    </row>
    <row r="339" spans="1:7" s="58" customFormat="1" ht="12">
      <c r="A339" s="62" t="s">
        <v>1064</v>
      </c>
      <c r="B339" s="65">
        <v>0.5</v>
      </c>
      <c r="C339" s="65">
        <v>0.4</v>
      </c>
      <c r="D339" s="65">
        <v>0.6</v>
      </c>
      <c r="E339" s="65">
        <v>0.6</v>
      </c>
      <c r="F339" s="65">
        <v>0.5</v>
      </c>
      <c r="G339" s="65">
        <v>0.5</v>
      </c>
    </row>
    <row r="340" spans="1:7" s="58" customFormat="1" ht="12">
      <c r="A340" s="62" t="s">
        <v>184</v>
      </c>
      <c r="B340" s="64">
        <v>12.32</v>
      </c>
      <c r="C340" s="64">
        <v>9.6199999999999992</v>
      </c>
      <c r="D340" s="64">
        <v>16.38</v>
      </c>
      <c r="E340" s="64">
        <v>16.97</v>
      </c>
      <c r="F340" s="64">
        <v>32.090000000000003</v>
      </c>
      <c r="G340" s="64">
        <v>42.78</v>
      </c>
    </row>
    <row r="341" spans="1:7" s="58" customFormat="1" ht="12">
      <c r="A341" s="62" t="s">
        <v>185</v>
      </c>
      <c r="B341" s="64">
        <v>4.3499999999999996</v>
      </c>
      <c r="C341" s="64">
        <v>9.14</v>
      </c>
      <c r="D341" s="64">
        <v>7.97</v>
      </c>
      <c r="E341" s="64">
        <v>6.43</v>
      </c>
      <c r="F341" s="64">
        <v>10.39</v>
      </c>
      <c r="G341" s="64">
        <v>8.0500000000000007</v>
      </c>
    </row>
    <row r="342" spans="1:7" s="58" customFormat="1" ht="12">
      <c r="A342" s="68" t="s">
        <v>671</v>
      </c>
    </row>
    <row r="343" spans="1:7" s="58" customFormat="1" ht="12">
      <c r="A343" s="62" t="s">
        <v>183</v>
      </c>
      <c r="B343" s="67">
        <v>123</v>
      </c>
      <c r="C343" s="67">
        <v>58</v>
      </c>
      <c r="D343" s="67">
        <v>78</v>
      </c>
      <c r="E343" s="67">
        <v>116</v>
      </c>
      <c r="F343" s="67">
        <v>160</v>
      </c>
      <c r="G343" s="67">
        <v>204</v>
      </c>
    </row>
    <row r="344" spans="1:7" s="58" customFormat="1" ht="12">
      <c r="A344" s="62" t="s">
        <v>1064</v>
      </c>
      <c r="B344" s="65">
        <v>0.2</v>
      </c>
      <c r="C344" s="65">
        <v>0.2</v>
      </c>
      <c r="D344" s="65">
        <v>0.2</v>
      </c>
      <c r="E344" s="65">
        <v>0.2</v>
      </c>
      <c r="F344" s="65">
        <v>0.2</v>
      </c>
      <c r="G344" s="65">
        <v>0.2</v>
      </c>
    </row>
    <row r="345" spans="1:7" s="58" customFormat="1" ht="12">
      <c r="A345" s="62" t="s">
        <v>184</v>
      </c>
      <c r="B345" s="64">
        <v>5.58</v>
      </c>
      <c r="C345" s="64">
        <v>6.02</v>
      </c>
      <c r="D345" s="64">
        <v>10.14</v>
      </c>
      <c r="E345" s="64">
        <v>11.66</v>
      </c>
      <c r="F345" s="64">
        <v>17.61</v>
      </c>
      <c r="G345" s="64">
        <v>13.45</v>
      </c>
    </row>
    <row r="346" spans="1:7" s="58" customFormat="1" ht="12">
      <c r="A346" s="62" t="s">
        <v>185</v>
      </c>
      <c r="B346" s="64">
        <v>4.53</v>
      </c>
      <c r="C346" s="64">
        <v>10.4</v>
      </c>
      <c r="D346" s="64">
        <v>12.98</v>
      </c>
      <c r="E346" s="64">
        <v>10.07</v>
      </c>
      <c r="F346" s="64">
        <v>10.98</v>
      </c>
      <c r="G346" s="64">
        <v>6.61</v>
      </c>
    </row>
    <row r="347" spans="1:7" s="58" customFormat="1" ht="12">
      <c r="A347" s="68" t="s">
        <v>672</v>
      </c>
    </row>
    <row r="348" spans="1:7" s="58" customFormat="1" ht="12">
      <c r="A348" s="62" t="s">
        <v>183</v>
      </c>
      <c r="B348" s="67">
        <v>845</v>
      </c>
      <c r="C348" s="67">
        <v>283</v>
      </c>
      <c r="D348" s="67">
        <v>432</v>
      </c>
      <c r="E348" s="67">
        <v>727</v>
      </c>
      <c r="F348" s="67">
        <v>874</v>
      </c>
      <c r="G348" s="59">
        <v>1908</v>
      </c>
    </row>
    <row r="349" spans="1:7" s="58" customFormat="1" ht="12">
      <c r="A349" s="62" t="s">
        <v>1064</v>
      </c>
      <c r="B349" s="65">
        <v>1.5</v>
      </c>
      <c r="C349" s="65">
        <v>1.1000000000000001</v>
      </c>
      <c r="D349" s="65">
        <v>1.2</v>
      </c>
      <c r="E349" s="65">
        <v>1.5</v>
      </c>
      <c r="F349" s="65">
        <v>1.3</v>
      </c>
      <c r="G349" s="65">
        <v>1.7</v>
      </c>
    </row>
    <row r="350" spans="1:7" s="58" customFormat="1" ht="12">
      <c r="A350" s="62" t="s">
        <v>184</v>
      </c>
      <c r="B350" s="64">
        <v>41.06</v>
      </c>
      <c r="C350" s="64">
        <v>25.44</v>
      </c>
      <c r="D350" s="64">
        <v>42.93</v>
      </c>
      <c r="E350" s="64">
        <v>58.41</v>
      </c>
      <c r="F350" s="64">
        <v>50.1</v>
      </c>
      <c r="G350" s="64">
        <v>167.45</v>
      </c>
    </row>
    <row r="351" spans="1:7" s="58" customFormat="1" ht="12">
      <c r="A351" s="62" t="s">
        <v>185</v>
      </c>
      <c r="B351" s="64">
        <v>4.8600000000000003</v>
      </c>
      <c r="C351" s="64">
        <v>9</v>
      </c>
      <c r="D351" s="64">
        <v>9.93</v>
      </c>
      <c r="E351" s="64">
        <v>8.0299999999999994</v>
      </c>
      <c r="F351" s="64">
        <v>5.73</v>
      </c>
      <c r="G351" s="64">
        <v>8.7799999999999994</v>
      </c>
    </row>
    <row r="352" spans="1:7" s="58" customFormat="1" ht="12">
      <c r="A352" s="46" t="s">
        <v>593</v>
      </c>
    </row>
    <row r="353" spans="1:7" s="58" customFormat="1" ht="12">
      <c r="A353" s="61" t="s">
        <v>673</v>
      </c>
    </row>
    <row r="354" spans="1:7" s="58" customFormat="1" ht="12">
      <c r="A354" s="62" t="s">
        <v>183</v>
      </c>
      <c r="B354" s="59">
        <v>1803</v>
      </c>
      <c r="C354" s="67">
        <v>860</v>
      </c>
      <c r="D354" s="59">
        <v>1164</v>
      </c>
      <c r="E354" s="59">
        <v>1519</v>
      </c>
      <c r="F354" s="59">
        <v>1959</v>
      </c>
      <c r="G354" s="59">
        <v>3511</v>
      </c>
    </row>
    <row r="355" spans="1:7" s="58" customFormat="1" ht="12">
      <c r="A355" s="62" t="s">
        <v>1064</v>
      </c>
      <c r="B355" s="65">
        <v>3.1</v>
      </c>
      <c r="C355" s="65">
        <v>3.4</v>
      </c>
      <c r="D355" s="65">
        <v>3.2</v>
      </c>
      <c r="E355" s="65">
        <v>3.2</v>
      </c>
      <c r="F355" s="65">
        <v>3</v>
      </c>
      <c r="G355" s="65">
        <v>3.1</v>
      </c>
    </row>
    <row r="356" spans="1:7" s="58" customFormat="1" ht="12">
      <c r="A356" s="62" t="s">
        <v>184</v>
      </c>
      <c r="B356" s="64">
        <v>63.08</v>
      </c>
      <c r="C356" s="64">
        <v>67.53</v>
      </c>
      <c r="D356" s="64">
        <v>77.150000000000006</v>
      </c>
      <c r="E356" s="64">
        <v>79.62</v>
      </c>
      <c r="F356" s="64">
        <v>98.04</v>
      </c>
      <c r="G356" s="64">
        <v>237.45</v>
      </c>
    </row>
    <row r="357" spans="1:7" s="58" customFormat="1" ht="12">
      <c r="A357" s="62" t="s">
        <v>185</v>
      </c>
      <c r="B357" s="64">
        <v>3.5</v>
      </c>
      <c r="C357" s="64">
        <v>7.85</v>
      </c>
      <c r="D357" s="64">
        <v>6.63</v>
      </c>
      <c r="E357" s="64">
        <v>5.24</v>
      </c>
      <c r="F357" s="64">
        <v>5</v>
      </c>
      <c r="G357" s="64">
        <v>6.76</v>
      </c>
    </row>
    <row r="358" spans="1:7" s="58" customFormat="1" ht="12">
      <c r="A358" s="66" t="s">
        <v>674</v>
      </c>
    </row>
    <row r="359" spans="1:7" s="58" customFormat="1" ht="12">
      <c r="A359" s="62" t="s">
        <v>183</v>
      </c>
      <c r="B359" s="67">
        <v>427</v>
      </c>
      <c r="C359" s="67">
        <v>207</v>
      </c>
      <c r="D359" s="67">
        <v>287</v>
      </c>
      <c r="E359" s="67">
        <v>362</v>
      </c>
      <c r="F359" s="67">
        <v>441</v>
      </c>
      <c r="G359" s="67">
        <v>836</v>
      </c>
    </row>
    <row r="360" spans="1:7" s="58" customFormat="1" ht="12">
      <c r="A360" s="62" t="s">
        <v>1064</v>
      </c>
      <c r="B360" s="65">
        <v>0.7</v>
      </c>
      <c r="C360" s="65">
        <v>0.8</v>
      </c>
      <c r="D360" s="65">
        <v>0.8</v>
      </c>
      <c r="E360" s="65">
        <v>0.8</v>
      </c>
      <c r="F360" s="65">
        <v>0.7</v>
      </c>
      <c r="G360" s="65">
        <v>0.7</v>
      </c>
    </row>
    <row r="361" spans="1:7" s="58" customFormat="1" ht="12">
      <c r="A361" s="62" t="s">
        <v>184</v>
      </c>
      <c r="B361" s="64">
        <v>21.7</v>
      </c>
      <c r="C361" s="64">
        <v>30.53</v>
      </c>
      <c r="D361" s="64">
        <v>29.7</v>
      </c>
      <c r="E361" s="64">
        <v>30.61</v>
      </c>
      <c r="F361" s="64">
        <v>28.35</v>
      </c>
      <c r="G361" s="64">
        <v>79.62</v>
      </c>
    </row>
    <row r="362" spans="1:7" s="58" customFormat="1" ht="12">
      <c r="A362" s="62" t="s">
        <v>185</v>
      </c>
      <c r="B362" s="64">
        <v>5.09</v>
      </c>
      <c r="C362" s="64">
        <v>14.72</v>
      </c>
      <c r="D362" s="64">
        <v>10.36</v>
      </c>
      <c r="E362" s="64">
        <v>8.4600000000000009</v>
      </c>
      <c r="F362" s="64">
        <v>6.42</v>
      </c>
      <c r="G362" s="64">
        <v>9.52</v>
      </c>
    </row>
    <row r="363" spans="1:7" s="58" customFormat="1" ht="12">
      <c r="A363" s="68" t="s">
        <v>675</v>
      </c>
    </row>
    <row r="364" spans="1:7" s="58" customFormat="1" ht="12">
      <c r="A364" s="62" t="s">
        <v>183</v>
      </c>
      <c r="B364" s="67">
        <v>323</v>
      </c>
      <c r="C364" s="67">
        <v>155</v>
      </c>
      <c r="D364" s="67">
        <v>220</v>
      </c>
      <c r="E364" s="67">
        <v>271</v>
      </c>
      <c r="F364" s="67">
        <v>323</v>
      </c>
      <c r="G364" s="67">
        <v>646</v>
      </c>
    </row>
    <row r="365" spans="1:7" s="58" customFormat="1" ht="12">
      <c r="A365" s="62" t="s">
        <v>1064</v>
      </c>
      <c r="B365" s="65">
        <v>0.6</v>
      </c>
      <c r="C365" s="65">
        <v>0.6</v>
      </c>
      <c r="D365" s="65">
        <v>0.6</v>
      </c>
      <c r="E365" s="65">
        <v>0.6</v>
      </c>
      <c r="F365" s="65">
        <v>0.5</v>
      </c>
      <c r="G365" s="65">
        <v>0.6</v>
      </c>
    </row>
    <row r="366" spans="1:7" s="58" customFormat="1" ht="12">
      <c r="A366" s="62" t="s">
        <v>184</v>
      </c>
      <c r="B366" s="64">
        <v>20.77</v>
      </c>
      <c r="C366" s="64">
        <v>25.52</v>
      </c>
      <c r="D366" s="64">
        <v>26.54</v>
      </c>
      <c r="E366" s="64">
        <v>28.06</v>
      </c>
      <c r="F366" s="64">
        <v>26.22</v>
      </c>
      <c r="G366" s="64">
        <v>77.13</v>
      </c>
    </row>
    <row r="367" spans="1:7" s="58" customFormat="1" ht="12">
      <c r="A367" s="62" t="s">
        <v>185</v>
      </c>
      <c r="B367" s="64">
        <v>6.43</v>
      </c>
      <c r="C367" s="64">
        <v>16.43</v>
      </c>
      <c r="D367" s="64">
        <v>12.07</v>
      </c>
      <c r="E367" s="64">
        <v>10.35</v>
      </c>
      <c r="F367" s="64">
        <v>8.11</v>
      </c>
      <c r="G367" s="64">
        <v>11.94</v>
      </c>
    </row>
    <row r="368" spans="1:7" s="58" customFormat="1" ht="12">
      <c r="A368" s="68" t="s">
        <v>676</v>
      </c>
    </row>
    <row r="369" spans="1:7" s="58" customFormat="1" ht="12">
      <c r="A369" s="62" t="s">
        <v>183</v>
      </c>
      <c r="B369" s="67">
        <v>104</v>
      </c>
      <c r="C369" s="67">
        <v>52</v>
      </c>
      <c r="D369" s="67">
        <v>67</v>
      </c>
      <c r="E369" s="67">
        <v>91</v>
      </c>
      <c r="F369" s="67">
        <v>118</v>
      </c>
      <c r="G369" s="67">
        <v>190</v>
      </c>
    </row>
    <row r="370" spans="1:7" s="58" customFormat="1" ht="12">
      <c r="A370" s="62" t="s">
        <v>1064</v>
      </c>
      <c r="B370" s="65">
        <v>0.2</v>
      </c>
      <c r="C370" s="65">
        <v>0.2</v>
      </c>
      <c r="D370" s="65">
        <v>0.2</v>
      </c>
      <c r="E370" s="65">
        <v>0.2</v>
      </c>
      <c r="F370" s="65">
        <v>0.2</v>
      </c>
      <c r="G370" s="65">
        <v>0.2</v>
      </c>
    </row>
    <row r="371" spans="1:7" s="58" customFormat="1" ht="12">
      <c r="A371" s="62" t="s">
        <v>184</v>
      </c>
      <c r="B371" s="64">
        <v>6.65</v>
      </c>
      <c r="C371" s="64">
        <v>8.68</v>
      </c>
      <c r="D371" s="64">
        <v>10.78</v>
      </c>
      <c r="E371" s="64">
        <v>12.14</v>
      </c>
      <c r="F371" s="64">
        <v>10.92</v>
      </c>
      <c r="G371" s="64">
        <v>21.61</v>
      </c>
    </row>
    <row r="372" spans="1:7" s="58" customFormat="1" ht="12">
      <c r="A372" s="62" t="s">
        <v>185</v>
      </c>
      <c r="B372" s="64">
        <v>6.42</v>
      </c>
      <c r="C372" s="64">
        <v>16.670000000000002</v>
      </c>
      <c r="D372" s="64">
        <v>16.12</v>
      </c>
      <c r="E372" s="64">
        <v>13.37</v>
      </c>
      <c r="F372" s="64">
        <v>9.25</v>
      </c>
      <c r="G372" s="64">
        <v>11.35</v>
      </c>
    </row>
    <row r="373" spans="1:7" s="58" customFormat="1" ht="12">
      <c r="A373" s="66" t="s">
        <v>677</v>
      </c>
    </row>
    <row r="374" spans="1:7" s="58" customFormat="1" ht="12">
      <c r="A374" s="62" t="s">
        <v>183</v>
      </c>
      <c r="B374" s="67">
        <v>665</v>
      </c>
      <c r="C374" s="67">
        <v>323</v>
      </c>
      <c r="D374" s="67">
        <v>430</v>
      </c>
      <c r="E374" s="67">
        <v>579</v>
      </c>
      <c r="F374" s="67">
        <v>760</v>
      </c>
      <c r="G374" s="59">
        <v>1232</v>
      </c>
    </row>
    <row r="375" spans="1:7" s="58" customFormat="1" ht="12">
      <c r="A375" s="62" t="s">
        <v>1064</v>
      </c>
      <c r="B375" s="65">
        <v>1.2</v>
      </c>
      <c r="C375" s="65">
        <v>1.3</v>
      </c>
      <c r="D375" s="65">
        <v>1.2</v>
      </c>
      <c r="E375" s="65">
        <v>1.2</v>
      </c>
      <c r="F375" s="65">
        <v>1.2</v>
      </c>
      <c r="G375" s="65">
        <v>1.1000000000000001</v>
      </c>
    </row>
    <row r="376" spans="1:7" s="58" customFormat="1" ht="12">
      <c r="A376" s="62" t="s">
        <v>184</v>
      </c>
      <c r="B376" s="64">
        <v>23.71</v>
      </c>
      <c r="C376" s="64">
        <v>28.51</v>
      </c>
      <c r="D376" s="64">
        <v>45.17</v>
      </c>
      <c r="E376" s="64">
        <v>44.98</v>
      </c>
      <c r="F376" s="64">
        <v>56.04</v>
      </c>
      <c r="G376" s="64">
        <v>69.510000000000005</v>
      </c>
    </row>
    <row r="377" spans="1:7" s="58" customFormat="1" ht="12">
      <c r="A377" s="62" t="s">
        <v>185</v>
      </c>
      <c r="B377" s="64">
        <v>3.57</v>
      </c>
      <c r="C377" s="64">
        <v>8.83</v>
      </c>
      <c r="D377" s="64">
        <v>10.5</v>
      </c>
      <c r="E377" s="64">
        <v>7.77</v>
      </c>
      <c r="F377" s="64">
        <v>7.38</v>
      </c>
      <c r="G377" s="64">
        <v>5.64</v>
      </c>
    </row>
    <row r="378" spans="1:7" s="58" customFormat="1" ht="12">
      <c r="A378" s="68" t="s">
        <v>678</v>
      </c>
    </row>
    <row r="379" spans="1:7" s="58" customFormat="1" ht="12">
      <c r="A379" s="62" t="s">
        <v>183</v>
      </c>
      <c r="B379" s="67">
        <v>571</v>
      </c>
      <c r="C379" s="67">
        <v>286</v>
      </c>
      <c r="D379" s="67">
        <v>385</v>
      </c>
      <c r="E379" s="67">
        <v>487</v>
      </c>
      <c r="F379" s="67">
        <v>634</v>
      </c>
      <c r="G379" s="59">
        <v>1064</v>
      </c>
    </row>
    <row r="380" spans="1:7" s="58" customFormat="1" ht="12">
      <c r="A380" s="62" t="s">
        <v>1064</v>
      </c>
      <c r="B380" s="65">
        <v>1</v>
      </c>
      <c r="C380" s="65">
        <v>1.1000000000000001</v>
      </c>
      <c r="D380" s="65">
        <v>1</v>
      </c>
      <c r="E380" s="65">
        <v>1</v>
      </c>
      <c r="F380" s="65">
        <v>1</v>
      </c>
      <c r="G380" s="65">
        <v>0.9</v>
      </c>
    </row>
    <row r="381" spans="1:7" s="58" customFormat="1" ht="12">
      <c r="A381" s="62" t="s">
        <v>184</v>
      </c>
      <c r="B381" s="64">
        <v>21.96</v>
      </c>
      <c r="C381" s="64">
        <v>28.25</v>
      </c>
      <c r="D381" s="64">
        <v>44.03</v>
      </c>
      <c r="E381" s="64">
        <v>43.36</v>
      </c>
      <c r="F381" s="64">
        <v>52.05</v>
      </c>
      <c r="G381" s="64">
        <v>65.010000000000005</v>
      </c>
    </row>
    <row r="382" spans="1:7" s="58" customFormat="1" ht="12">
      <c r="A382" s="62" t="s">
        <v>185</v>
      </c>
      <c r="B382" s="64">
        <v>3.84</v>
      </c>
      <c r="C382" s="64">
        <v>9.8800000000000008</v>
      </c>
      <c r="D382" s="64">
        <v>11.43</v>
      </c>
      <c r="E382" s="64">
        <v>8.9</v>
      </c>
      <c r="F382" s="64">
        <v>8.2100000000000009</v>
      </c>
      <c r="G382" s="64">
        <v>6.11</v>
      </c>
    </row>
    <row r="383" spans="1:7" s="58" customFormat="1" ht="12">
      <c r="A383" s="68" t="s">
        <v>679</v>
      </c>
    </row>
    <row r="384" spans="1:7" s="58" customFormat="1" ht="12">
      <c r="A384" s="62" t="s">
        <v>183</v>
      </c>
      <c r="B384" s="67">
        <v>94</v>
      </c>
      <c r="C384" s="67">
        <v>37</v>
      </c>
      <c r="D384" s="67">
        <v>45</v>
      </c>
      <c r="E384" s="67">
        <v>92</v>
      </c>
      <c r="F384" s="67">
        <v>126</v>
      </c>
      <c r="G384" s="67">
        <v>168</v>
      </c>
    </row>
    <row r="385" spans="1:7" s="58" customFormat="1" ht="12">
      <c r="A385" s="62" t="s">
        <v>1064</v>
      </c>
      <c r="B385" s="65">
        <v>0.2</v>
      </c>
      <c r="C385" s="65">
        <v>0.1</v>
      </c>
      <c r="D385" s="65">
        <v>0.1</v>
      </c>
      <c r="E385" s="65">
        <v>0.2</v>
      </c>
      <c r="F385" s="65">
        <v>0.2</v>
      </c>
      <c r="G385" s="65">
        <v>0.1</v>
      </c>
    </row>
    <row r="386" spans="1:7" s="58" customFormat="1" ht="12">
      <c r="A386" s="62" t="s">
        <v>184</v>
      </c>
      <c r="B386" s="64">
        <v>5.0599999999999996</v>
      </c>
      <c r="C386" s="64">
        <v>6.11</v>
      </c>
      <c r="D386" s="64">
        <v>4.92</v>
      </c>
      <c r="E386" s="64">
        <v>10.58</v>
      </c>
      <c r="F386" s="64">
        <v>17.100000000000001</v>
      </c>
      <c r="G386" s="64">
        <v>18.37</v>
      </c>
    </row>
    <row r="387" spans="1:7" s="58" customFormat="1" ht="12">
      <c r="A387" s="62" t="s">
        <v>185</v>
      </c>
      <c r="B387" s="64">
        <v>5.41</v>
      </c>
      <c r="C387" s="64">
        <v>16.559999999999999</v>
      </c>
      <c r="D387" s="64">
        <v>10.92</v>
      </c>
      <c r="E387" s="64">
        <v>11.55</v>
      </c>
      <c r="F387" s="64">
        <v>13.55</v>
      </c>
      <c r="G387" s="64">
        <v>10.93</v>
      </c>
    </row>
    <row r="388" spans="1:7" s="58" customFormat="1" ht="12">
      <c r="A388" s="66" t="s">
        <v>680</v>
      </c>
    </row>
    <row r="389" spans="1:7" s="58" customFormat="1" ht="12">
      <c r="A389" s="62" t="s">
        <v>183</v>
      </c>
      <c r="B389" s="67">
        <v>66</v>
      </c>
      <c r="C389" s="67">
        <v>23</v>
      </c>
      <c r="D389" s="67">
        <v>46</v>
      </c>
      <c r="E389" s="67">
        <v>51</v>
      </c>
      <c r="F389" s="67">
        <v>102</v>
      </c>
      <c r="G389" s="67">
        <v>110</v>
      </c>
    </row>
    <row r="390" spans="1:7" s="58" customFormat="1" ht="12">
      <c r="A390" s="62" t="s">
        <v>1064</v>
      </c>
      <c r="B390" s="65">
        <v>0.1</v>
      </c>
      <c r="C390" s="65">
        <v>0.1</v>
      </c>
      <c r="D390" s="65">
        <v>0.1</v>
      </c>
      <c r="E390" s="65">
        <v>0.1</v>
      </c>
      <c r="F390" s="65">
        <v>0.2</v>
      </c>
      <c r="G390" s="65">
        <v>0.1</v>
      </c>
    </row>
    <row r="391" spans="1:7" s="58" customFormat="1" ht="12">
      <c r="A391" s="62" t="s">
        <v>184</v>
      </c>
      <c r="B391" s="64">
        <v>4.95</v>
      </c>
      <c r="C391" s="64">
        <v>5.85</v>
      </c>
      <c r="D391" s="64">
        <v>7.2</v>
      </c>
      <c r="E391" s="64">
        <v>9.26</v>
      </c>
      <c r="F391" s="64">
        <v>17.46</v>
      </c>
      <c r="G391" s="64">
        <v>17.98</v>
      </c>
    </row>
    <row r="392" spans="1:7" s="58" customFormat="1" ht="12">
      <c r="A392" s="62" t="s">
        <v>185</v>
      </c>
      <c r="B392" s="64">
        <v>7.47</v>
      </c>
      <c r="C392" s="64">
        <v>25.92</v>
      </c>
      <c r="D392" s="64">
        <v>15.67</v>
      </c>
      <c r="E392" s="64">
        <v>18.059999999999999</v>
      </c>
      <c r="F392" s="64">
        <v>17.149999999999999</v>
      </c>
      <c r="G392" s="64">
        <v>16.37</v>
      </c>
    </row>
    <row r="393" spans="1:7" s="58" customFormat="1" ht="12">
      <c r="A393" s="66" t="s">
        <v>681</v>
      </c>
    </row>
    <row r="394" spans="1:7" s="58" customFormat="1" ht="12">
      <c r="A394" s="62" t="s">
        <v>183</v>
      </c>
      <c r="B394" s="67">
        <v>388</v>
      </c>
      <c r="C394" s="67">
        <v>206</v>
      </c>
      <c r="D394" s="67">
        <v>256</v>
      </c>
      <c r="E394" s="67">
        <v>334</v>
      </c>
      <c r="F394" s="67">
        <v>424</v>
      </c>
      <c r="G394" s="67">
        <v>717</v>
      </c>
    </row>
    <row r="395" spans="1:7" s="58" customFormat="1" ht="12">
      <c r="A395" s="62" t="s">
        <v>1064</v>
      </c>
      <c r="B395" s="65">
        <v>0.7</v>
      </c>
      <c r="C395" s="65">
        <v>0.8</v>
      </c>
      <c r="D395" s="65">
        <v>0.7</v>
      </c>
      <c r="E395" s="65">
        <v>0.7</v>
      </c>
      <c r="F395" s="65">
        <v>0.7</v>
      </c>
      <c r="G395" s="65">
        <v>0.6</v>
      </c>
    </row>
    <row r="396" spans="1:7" s="58" customFormat="1" ht="12">
      <c r="A396" s="62" t="s">
        <v>184</v>
      </c>
      <c r="B396" s="64">
        <v>18.86</v>
      </c>
      <c r="C396" s="64">
        <v>27.71</v>
      </c>
      <c r="D396" s="64">
        <v>30.97</v>
      </c>
      <c r="E396" s="64">
        <v>30.4</v>
      </c>
      <c r="F396" s="64">
        <v>36.18</v>
      </c>
      <c r="G396" s="64">
        <v>58.7</v>
      </c>
    </row>
    <row r="397" spans="1:7" s="58" customFormat="1" ht="12">
      <c r="A397" s="62" t="s">
        <v>185</v>
      </c>
      <c r="B397" s="64">
        <v>4.8600000000000003</v>
      </c>
      <c r="C397" s="64">
        <v>13.43</v>
      </c>
      <c r="D397" s="64">
        <v>12.09</v>
      </c>
      <c r="E397" s="64">
        <v>9.1</v>
      </c>
      <c r="F397" s="64">
        <v>8.52</v>
      </c>
      <c r="G397" s="64">
        <v>8.18</v>
      </c>
    </row>
    <row r="398" spans="1:7" s="58" customFormat="1" ht="12">
      <c r="A398" s="66" t="s">
        <v>682</v>
      </c>
    </row>
    <row r="399" spans="1:7" s="58" customFormat="1" ht="12">
      <c r="A399" s="62" t="s">
        <v>183</v>
      </c>
      <c r="B399" s="67">
        <v>257</v>
      </c>
      <c r="C399" s="67">
        <v>101</v>
      </c>
      <c r="D399" s="67">
        <v>144</v>
      </c>
      <c r="E399" s="67">
        <v>193</v>
      </c>
      <c r="F399" s="67">
        <v>232</v>
      </c>
      <c r="G399" s="67">
        <v>616</v>
      </c>
    </row>
    <row r="400" spans="1:7" s="58" customFormat="1" ht="12">
      <c r="A400" s="62" t="s">
        <v>1064</v>
      </c>
      <c r="B400" s="65">
        <v>0.4</v>
      </c>
      <c r="C400" s="65">
        <v>0.4</v>
      </c>
      <c r="D400" s="65">
        <v>0.4</v>
      </c>
      <c r="E400" s="65">
        <v>0.4</v>
      </c>
      <c r="F400" s="65">
        <v>0.4</v>
      </c>
      <c r="G400" s="65">
        <v>0.5</v>
      </c>
    </row>
    <row r="401" spans="1:7" s="58" customFormat="1" ht="12">
      <c r="A401" s="62" t="s">
        <v>184</v>
      </c>
      <c r="B401" s="64">
        <v>30.98</v>
      </c>
      <c r="C401" s="64">
        <v>5.9</v>
      </c>
      <c r="D401" s="64">
        <v>11.78</v>
      </c>
      <c r="E401" s="64">
        <v>18.600000000000001</v>
      </c>
      <c r="F401" s="64">
        <v>25.53</v>
      </c>
      <c r="G401" s="64">
        <v>145.9</v>
      </c>
    </row>
    <row r="402" spans="1:7" s="58" customFormat="1" ht="12">
      <c r="A402" s="62" t="s">
        <v>185</v>
      </c>
      <c r="B402" s="64">
        <v>12.05</v>
      </c>
      <c r="C402" s="64">
        <v>5.83</v>
      </c>
      <c r="D402" s="64">
        <v>8.16</v>
      </c>
      <c r="E402" s="64">
        <v>9.6199999999999992</v>
      </c>
      <c r="F402" s="64">
        <v>11.02</v>
      </c>
      <c r="G402" s="64">
        <v>23.69</v>
      </c>
    </row>
    <row r="403" spans="1:7" s="58" customFormat="1" ht="12">
      <c r="A403" s="46" t="s">
        <v>593</v>
      </c>
    </row>
    <row r="404" spans="1:7" s="58" customFormat="1" ht="12">
      <c r="A404" s="61" t="s">
        <v>683</v>
      </c>
    </row>
    <row r="405" spans="1:7" s="58" customFormat="1" ht="12">
      <c r="A405" s="62" t="s">
        <v>183</v>
      </c>
      <c r="B405" s="59">
        <v>9049</v>
      </c>
      <c r="C405" s="59">
        <v>3767</v>
      </c>
      <c r="D405" s="59">
        <v>5992</v>
      </c>
      <c r="E405" s="59">
        <v>8464</v>
      </c>
      <c r="F405" s="59">
        <v>10931</v>
      </c>
      <c r="G405" s="59">
        <v>16114</v>
      </c>
    </row>
    <row r="406" spans="1:7" s="58" customFormat="1" ht="12">
      <c r="A406" s="62" t="s">
        <v>1064</v>
      </c>
      <c r="B406" s="65">
        <v>15.8</v>
      </c>
      <c r="C406" s="65">
        <v>15</v>
      </c>
      <c r="D406" s="65">
        <v>16.3</v>
      </c>
      <c r="E406" s="65">
        <v>17.8</v>
      </c>
      <c r="F406" s="65">
        <v>16.8</v>
      </c>
      <c r="G406" s="65">
        <v>14.4</v>
      </c>
    </row>
    <row r="407" spans="1:7" s="58" customFormat="1" ht="12">
      <c r="A407" s="62" t="s">
        <v>184</v>
      </c>
      <c r="B407" s="64">
        <v>195.49</v>
      </c>
      <c r="C407" s="64">
        <v>222.33</v>
      </c>
      <c r="D407" s="64">
        <v>271.75</v>
      </c>
      <c r="E407" s="64">
        <v>317.17</v>
      </c>
      <c r="F407" s="64">
        <v>356.14</v>
      </c>
      <c r="G407" s="64">
        <v>477.88</v>
      </c>
    </row>
    <row r="408" spans="1:7" s="58" customFormat="1" ht="12">
      <c r="A408" s="62" t="s">
        <v>185</v>
      </c>
      <c r="B408" s="64">
        <v>2.16</v>
      </c>
      <c r="C408" s="64">
        <v>5.9</v>
      </c>
      <c r="D408" s="64">
        <v>4.54</v>
      </c>
      <c r="E408" s="64">
        <v>3.75</v>
      </c>
      <c r="F408" s="64">
        <v>3.26</v>
      </c>
      <c r="G408" s="64">
        <v>2.97</v>
      </c>
    </row>
    <row r="409" spans="1:7" s="58" customFormat="1" ht="12">
      <c r="A409" s="66" t="s">
        <v>684</v>
      </c>
    </row>
    <row r="410" spans="1:7" s="58" customFormat="1" ht="12">
      <c r="A410" s="62" t="s">
        <v>183</v>
      </c>
      <c r="B410" s="59">
        <v>3634</v>
      </c>
      <c r="C410" s="59">
        <v>1332</v>
      </c>
      <c r="D410" s="59">
        <v>2492</v>
      </c>
      <c r="E410" s="59">
        <v>3542</v>
      </c>
      <c r="F410" s="59">
        <v>4383</v>
      </c>
      <c r="G410" s="59">
        <v>6432</v>
      </c>
    </row>
    <row r="411" spans="1:7" s="58" customFormat="1" ht="12">
      <c r="A411" s="62" t="s">
        <v>1064</v>
      </c>
      <c r="B411" s="65">
        <v>6.3</v>
      </c>
      <c r="C411" s="65">
        <v>5.3</v>
      </c>
      <c r="D411" s="65">
        <v>6.8</v>
      </c>
      <c r="E411" s="65">
        <v>7.4</v>
      </c>
      <c r="F411" s="65">
        <v>6.8</v>
      </c>
      <c r="G411" s="65">
        <v>5.7</v>
      </c>
    </row>
    <row r="412" spans="1:7" s="58" customFormat="1" ht="12">
      <c r="A412" s="62" t="s">
        <v>184</v>
      </c>
      <c r="B412" s="64">
        <v>159.02000000000001</v>
      </c>
      <c r="C412" s="64">
        <v>154.69</v>
      </c>
      <c r="D412" s="64">
        <v>251.1</v>
      </c>
      <c r="E412" s="64">
        <v>289.18</v>
      </c>
      <c r="F412" s="64">
        <v>338.59</v>
      </c>
      <c r="G412" s="64">
        <v>431.95</v>
      </c>
    </row>
    <row r="413" spans="1:7" s="58" customFormat="1" ht="12">
      <c r="A413" s="62" t="s">
        <v>185</v>
      </c>
      <c r="B413" s="64">
        <v>4.38</v>
      </c>
      <c r="C413" s="64">
        <v>11.62</v>
      </c>
      <c r="D413" s="64">
        <v>10.08</v>
      </c>
      <c r="E413" s="64">
        <v>8.17</v>
      </c>
      <c r="F413" s="64">
        <v>7.73</v>
      </c>
      <c r="G413" s="64">
        <v>6.72</v>
      </c>
    </row>
    <row r="414" spans="1:7" s="58" customFormat="1" ht="12">
      <c r="A414" s="68" t="s">
        <v>685</v>
      </c>
    </row>
    <row r="415" spans="1:7" s="58" customFormat="1" ht="12">
      <c r="A415" s="62" t="s">
        <v>183</v>
      </c>
      <c r="B415" s="59">
        <v>1650</v>
      </c>
      <c r="C415" s="67">
        <v>462</v>
      </c>
      <c r="D415" s="59">
        <v>1138</v>
      </c>
      <c r="E415" s="59">
        <v>1418</v>
      </c>
      <c r="F415" s="59">
        <v>1958</v>
      </c>
      <c r="G415" s="59">
        <v>3277</v>
      </c>
    </row>
    <row r="416" spans="1:7" s="58" customFormat="1" ht="12">
      <c r="A416" s="62" t="s">
        <v>1064</v>
      </c>
      <c r="B416" s="65">
        <v>2.9</v>
      </c>
      <c r="C416" s="65">
        <v>1.8</v>
      </c>
      <c r="D416" s="65">
        <v>3.1</v>
      </c>
      <c r="E416" s="65">
        <v>3</v>
      </c>
      <c r="F416" s="65">
        <v>3</v>
      </c>
      <c r="G416" s="65">
        <v>2.9</v>
      </c>
    </row>
    <row r="417" spans="1:7" s="58" customFormat="1" ht="12">
      <c r="A417" s="62" t="s">
        <v>184</v>
      </c>
      <c r="B417" s="64">
        <v>118.57</v>
      </c>
      <c r="C417" s="64">
        <v>121.75</v>
      </c>
      <c r="D417" s="64">
        <v>169.12</v>
      </c>
      <c r="E417" s="64">
        <v>202.42</v>
      </c>
      <c r="F417" s="64">
        <v>221.23</v>
      </c>
      <c r="G417" s="64">
        <v>369.98</v>
      </c>
    </row>
    <row r="418" spans="1:7" s="58" customFormat="1" ht="12">
      <c r="A418" s="62" t="s">
        <v>185</v>
      </c>
      <c r="B418" s="64">
        <v>7.19</v>
      </c>
      <c r="C418" s="64">
        <v>26.34</v>
      </c>
      <c r="D418" s="64">
        <v>14.87</v>
      </c>
      <c r="E418" s="64">
        <v>14.28</v>
      </c>
      <c r="F418" s="64">
        <v>11.3</v>
      </c>
      <c r="G418" s="64">
        <v>11.29</v>
      </c>
    </row>
    <row r="419" spans="1:7" s="58" customFormat="1" ht="12">
      <c r="A419" s="68" t="s">
        <v>686</v>
      </c>
    </row>
    <row r="420" spans="1:7" s="58" customFormat="1" ht="12">
      <c r="A420" s="62" t="s">
        <v>183</v>
      </c>
      <c r="B420" s="59">
        <v>1919</v>
      </c>
      <c r="C420" s="67">
        <v>843</v>
      </c>
      <c r="D420" s="59">
        <v>1322</v>
      </c>
      <c r="E420" s="59">
        <v>2087</v>
      </c>
      <c r="F420" s="59">
        <v>2324</v>
      </c>
      <c r="G420" s="59">
        <v>3023</v>
      </c>
    </row>
    <row r="421" spans="1:7" s="58" customFormat="1" ht="12">
      <c r="A421" s="62" t="s">
        <v>1064</v>
      </c>
      <c r="B421" s="65">
        <v>3.3</v>
      </c>
      <c r="C421" s="65">
        <v>3.4</v>
      </c>
      <c r="D421" s="65">
        <v>3.6</v>
      </c>
      <c r="E421" s="65">
        <v>4.4000000000000004</v>
      </c>
      <c r="F421" s="65">
        <v>3.6</v>
      </c>
      <c r="G421" s="65">
        <v>2.7</v>
      </c>
    </row>
    <row r="422" spans="1:7" s="58" customFormat="1" ht="12">
      <c r="A422" s="62" t="s">
        <v>184</v>
      </c>
      <c r="B422" s="64">
        <v>104.8</v>
      </c>
      <c r="C422" s="64">
        <v>103.47</v>
      </c>
      <c r="D422" s="64">
        <v>156.32</v>
      </c>
      <c r="E422" s="64">
        <v>204.58</v>
      </c>
      <c r="F422" s="64">
        <v>249.77</v>
      </c>
      <c r="G422" s="64">
        <v>281.13</v>
      </c>
    </row>
    <row r="423" spans="1:7" s="58" customFormat="1" ht="12">
      <c r="A423" s="62" t="s">
        <v>185</v>
      </c>
      <c r="B423" s="64">
        <v>5.46</v>
      </c>
      <c r="C423" s="64">
        <v>12.28</v>
      </c>
      <c r="D423" s="64">
        <v>11.83</v>
      </c>
      <c r="E423" s="64">
        <v>9.8000000000000007</v>
      </c>
      <c r="F423" s="64">
        <v>10.75</v>
      </c>
      <c r="G423" s="64">
        <v>9.3000000000000007</v>
      </c>
    </row>
    <row r="424" spans="1:7" s="58" customFormat="1" ht="12">
      <c r="A424" s="68" t="s">
        <v>687</v>
      </c>
    </row>
    <row r="425" spans="1:7" s="58" customFormat="1" ht="12">
      <c r="A425" s="62" t="s">
        <v>183</v>
      </c>
      <c r="B425" s="67">
        <v>66</v>
      </c>
      <c r="C425" s="67">
        <v>27</v>
      </c>
      <c r="D425" s="67">
        <v>33</v>
      </c>
      <c r="E425" s="67">
        <v>37</v>
      </c>
      <c r="F425" s="67">
        <v>100</v>
      </c>
      <c r="G425" s="67">
        <v>132</v>
      </c>
    </row>
    <row r="426" spans="1:7" s="58" customFormat="1" ht="12">
      <c r="A426" s="62" t="s">
        <v>1064</v>
      </c>
      <c r="B426" s="65">
        <v>0.1</v>
      </c>
      <c r="C426" s="65">
        <v>0.1</v>
      </c>
      <c r="D426" s="65">
        <v>0.1</v>
      </c>
      <c r="E426" s="65">
        <v>0.1</v>
      </c>
      <c r="F426" s="65">
        <v>0.2</v>
      </c>
      <c r="G426" s="65">
        <v>0.1</v>
      </c>
    </row>
    <row r="427" spans="1:7" s="58" customFormat="1" ht="12">
      <c r="A427" s="62" t="s">
        <v>184</v>
      </c>
      <c r="B427" s="64">
        <v>15.07</v>
      </c>
      <c r="C427" s="64">
        <v>15.64</v>
      </c>
      <c r="D427" s="64">
        <v>19.79</v>
      </c>
      <c r="E427" s="64">
        <v>9.2899999999999991</v>
      </c>
      <c r="F427" s="64">
        <v>35.79</v>
      </c>
      <c r="G427" s="64">
        <v>53.06</v>
      </c>
    </row>
    <row r="428" spans="1:7" s="58" customFormat="1" ht="12">
      <c r="A428" s="62" t="s">
        <v>185</v>
      </c>
      <c r="B428" s="64">
        <v>22.94</v>
      </c>
      <c r="C428" s="64">
        <v>58.31</v>
      </c>
      <c r="D428" s="64">
        <v>60.59</v>
      </c>
      <c r="E428" s="64">
        <v>25.04</v>
      </c>
      <c r="F428" s="64">
        <v>35.729999999999997</v>
      </c>
      <c r="G428" s="64">
        <v>40.17</v>
      </c>
    </row>
    <row r="429" spans="1:7" s="58" customFormat="1" ht="12">
      <c r="A429" s="66" t="s">
        <v>688</v>
      </c>
    </row>
    <row r="430" spans="1:7" s="58" customFormat="1" ht="12">
      <c r="A430" s="62" t="s">
        <v>183</v>
      </c>
      <c r="B430" s="59">
        <v>1909</v>
      </c>
      <c r="C430" s="67">
        <v>902</v>
      </c>
      <c r="D430" s="59">
        <v>1408</v>
      </c>
      <c r="E430" s="59">
        <v>1909</v>
      </c>
      <c r="F430" s="59">
        <v>2435</v>
      </c>
      <c r="G430" s="59">
        <v>2895</v>
      </c>
    </row>
    <row r="431" spans="1:7" s="58" customFormat="1" ht="12">
      <c r="A431" s="62" t="s">
        <v>1064</v>
      </c>
      <c r="B431" s="65">
        <v>3.3</v>
      </c>
      <c r="C431" s="65">
        <v>3.6</v>
      </c>
      <c r="D431" s="65">
        <v>3.8</v>
      </c>
      <c r="E431" s="65">
        <v>4</v>
      </c>
      <c r="F431" s="65">
        <v>3.8</v>
      </c>
      <c r="G431" s="65">
        <v>2.6</v>
      </c>
    </row>
    <row r="432" spans="1:7" s="58" customFormat="1" ht="12">
      <c r="A432" s="62" t="s">
        <v>184</v>
      </c>
      <c r="B432" s="64">
        <v>22.86</v>
      </c>
      <c r="C432" s="64">
        <v>28.04</v>
      </c>
      <c r="D432" s="64">
        <v>21.82</v>
      </c>
      <c r="E432" s="64">
        <v>28.26</v>
      </c>
      <c r="F432" s="64">
        <v>39.72</v>
      </c>
      <c r="G432" s="64">
        <v>47.31</v>
      </c>
    </row>
    <row r="433" spans="1:7" s="58" customFormat="1" ht="12">
      <c r="A433" s="62" t="s">
        <v>185</v>
      </c>
      <c r="B433" s="64">
        <v>1.2</v>
      </c>
      <c r="C433" s="64">
        <v>3.11</v>
      </c>
      <c r="D433" s="64">
        <v>1.55</v>
      </c>
      <c r="E433" s="64">
        <v>1.48</v>
      </c>
      <c r="F433" s="64">
        <v>1.63</v>
      </c>
      <c r="G433" s="64">
        <v>1.63</v>
      </c>
    </row>
    <row r="434" spans="1:7" s="58" customFormat="1" ht="12">
      <c r="A434" s="66" t="s">
        <v>689</v>
      </c>
    </row>
    <row r="435" spans="1:7" s="58" customFormat="1" ht="12">
      <c r="A435" s="62" t="s">
        <v>183</v>
      </c>
      <c r="B435" s="59">
        <v>2884</v>
      </c>
      <c r="C435" s="59">
        <v>1308</v>
      </c>
      <c r="D435" s="59">
        <v>1811</v>
      </c>
      <c r="E435" s="59">
        <v>2628</v>
      </c>
      <c r="F435" s="59">
        <v>3550</v>
      </c>
      <c r="G435" s="59">
        <v>5127</v>
      </c>
    </row>
    <row r="436" spans="1:7" s="58" customFormat="1" ht="12">
      <c r="A436" s="62" t="s">
        <v>1064</v>
      </c>
      <c r="B436" s="65">
        <v>5</v>
      </c>
      <c r="C436" s="65">
        <v>5.2</v>
      </c>
      <c r="D436" s="65">
        <v>4.9000000000000004</v>
      </c>
      <c r="E436" s="65">
        <v>5.5</v>
      </c>
      <c r="F436" s="65">
        <v>5.5</v>
      </c>
      <c r="G436" s="65">
        <v>4.5999999999999996</v>
      </c>
    </row>
    <row r="437" spans="1:7" s="58" customFormat="1" ht="12">
      <c r="A437" s="62" t="s">
        <v>184</v>
      </c>
      <c r="B437" s="64">
        <v>64.849999999999994</v>
      </c>
      <c r="C437" s="64">
        <v>95.39</v>
      </c>
      <c r="D437" s="64">
        <v>103.47</v>
      </c>
      <c r="E437" s="64">
        <v>132.59</v>
      </c>
      <c r="F437" s="64">
        <v>133.84</v>
      </c>
      <c r="G437" s="64">
        <v>193.3</v>
      </c>
    </row>
    <row r="438" spans="1:7" s="58" customFormat="1" ht="12">
      <c r="A438" s="62" t="s">
        <v>185</v>
      </c>
      <c r="B438" s="64">
        <v>2.25</v>
      </c>
      <c r="C438" s="64">
        <v>7.29</v>
      </c>
      <c r="D438" s="64">
        <v>5.71</v>
      </c>
      <c r="E438" s="64">
        <v>5.05</v>
      </c>
      <c r="F438" s="64">
        <v>3.77</v>
      </c>
      <c r="G438" s="64">
        <v>3.77</v>
      </c>
    </row>
    <row r="439" spans="1:7" s="58" customFormat="1" ht="12">
      <c r="A439" s="68" t="s">
        <v>690</v>
      </c>
    </row>
    <row r="440" spans="1:7" s="58" customFormat="1" ht="12">
      <c r="A440" s="62" t="s">
        <v>183</v>
      </c>
      <c r="B440" s="67">
        <v>226</v>
      </c>
      <c r="C440" s="67">
        <v>65</v>
      </c>
      <c r="D440" s="67">
        <v>134</v>
      </c>
      <c r="E440" s="67">
        <v>213</v>
      </c>
      <c r="F440" s="67">
        <v>318</v>
      </c>
      <c r="G440" s="67">
        <v>401</v>
      </c>
    </row>
    <row r="441" spans="1:7" s="58" customFormat="1" ht="12">
      <c r="A441" s="62" t="s">
        <v>1064</v>
      </c>
      <c r="B441" s="65">
        <v>0.4</v>
      </c>
      <c r="C441" s="65">
        <v>0.3</v>
      </c>
      <c r="D441" s="65">
        <v>0.4</v>
      </c>
      <c r="E441" s="65">
        <v>0.4</v>
      </c>
      <c r="F441" s="65">
        <v>0.5</v>
      </c>
      <c r="G441" s="65">
        <v>0.4</v>
      </c>
    </row>
    <row r="442" spans="1:7" s="58" customFormat="1" ht="12">
      <c r="A442" s="62" t="s">
        <v>184</v>
      </c>
      <c r="B442" s="64">
        <v>4.68</v>
      </c>
      <c r="C442" s="64">
        <v>5.23</v>
      </c>
      <c r="D442" s="64">
        <v>6.31</v>
      </c>
      <c r="E442" s="64">
        <v>6.82</v>
      </c>
      <c r="F442" s="64">
        <v>9.06</v>
      </c>
      <c r="G442" s="64">
        <v>17.63</v>
      </c>
    </row>
    <row r="443" spans="1:7" s="58" customFormat="1" ht="12">
      <c r="A443" s="62" t="s">
        <v>185</v>
      </c>
      <c r="B443" s="64">
        <v>2.0699999999999998</v>
      </c>
      <c r="C443" s="64">
        <v>8.08</v>
      </c>
      <c r="D443" s="64">
        <v>4.72</v>
      </c>
      <c r="E443" s="64">
        <v>3.21</v>
      </c>
      <c r="F443" s="64">
        <v>2.85</v>
      </c>
      <c r="G443" s="64">
        <v>4.4000000000000004</v>
      </c>
    </row>
    <row r="444" spans="1:7" s="58" customFormat="1" ht="12">
      <c r="A444" s="68" t="s">
        <v>691</v>
      </c>
    </row>
    <row r="445" spans="1:7" s="58" customFormat="1" ht="12">
      <c r="A445" s="62" t="s">
        <v>183</v>
      </c>
      <c r="B445" s="67">
        <v>849</v>
      </c>
      <c r="C445" s="67">
        <v>386</v>
      </c>
      <c r="D445" s="67">
        <v>577</v>
      </c>
      <c r="E445" s="67">
        <v>827</v>
      </c>
      <c r="F445" s="59">
        <v>1005</v>
      </c>
      <c r="G445" s="59">
        <v>1452</v>
      </c>
    </row>
    <row r="446" spans="1:7" s="58" customFormat="1" ht="12">
      <c r="A446" s="62" t="s">
        <v>1064</v>
      </c>
      <c r="B446" s="65">
        <v>1.5</v>
      </c>
      <c r="C446" s="65">
        <v>1.5</v>
      </c>
      <c r="D446" s="65">
        <v>1.6</v>
      </c>
      <c r="E446" s="65">
        <v>1.7</v>
      </c>
      <c r="F446" s="65">
        <v>1.5</v>
      </c>
      <c r="G446" s="65">
        <v>1.3</v>
      </c>
    </row>
    <row r="447" spans="1:7" s="58" customFormat="1" ht="12">
      <c r="A447" s="62" t="s">
        <v>184</v>
      </c>
      <c r="B447" s="64">
        <v>18.64</v>
      </c>
      <c r="C447" s="64">
        <v>27.75</v>
      </c>
      <c r="D447" s="64">
        <v>25.86</v>
      </c>
      <c r="E447" s="64">
        <v>37.79</v>
      </c>
      <c r="F447" s="64">
        <v>37.4</v>
      </c>
      <c r="G447" s="64">
        <v>56.62</v>
      </c>
    </row>
    <row r="448" spans="1:7" s="58" customFormat="1" ht="12">
      <c r="A448" s="62" t="s">
        <v>185</v>
      </c>
      <c r="B448" s="64">
        <v>2.2000000000000002</v>
      </c>
      <c r="C448" s="64">
        <v>7.19</v>
      </c>
      <c r="D448" s="64">
        <v>4.4800000000000004</v>
      </c>
      <c r="E448" s="64">
        <v>4.57</v>
      </c>
      <c r="F448" s="64">
        <v>3.72</v>
      </c>
      <c r="G448" s="64">
        <v>3.9</v>
      </c>
    </row>
    <row r="449" spans="1:7" s="58" customFormat="1" ht="12">
      <c r="A449" s="68" t="s">
        <v>692</v>
      </c>
    </row>
    <row r="450" spans="1:7" s="58" customFormat="1" ht="12">
      <c r="A450" s="62" t="s">
        <v>183</v>
      </c>
      <c r="B450" s="59">
        <v>1149</v>
      </c>
      <c r="C450" s="67">
        <v>661</v>
      </c>
      <c r="D450" s="67">
        <v>741</v>
      </c>
      <c r="E450" s="59">
        <v>1069</v>
      </c>
      <c r="F450" s="59">
        <v>1505</v>
      </c>
      <c r="G450" s="59">
        <v>1768</v>
      </c>
    </row>
    <row r="451" spans="1:7" s="58" customFormat="1" ht="12">
      <c r="A451" s="62" t="s">
        <v>1064</v>
      </c>
      <c r="B451" s="65">
        <v>2</v>
      </c>
      <c r="C451" s="65">
        <v>2.6</v>
      </c>
      <c r="D451" s="65">
        <v>2</v>
      </c>
      <c r="E451" s="65">
        <v>2.2000000000000002</v>
      </c>
      <c r="F451" s="65">
        <v>2.2999999999999998</v>
      </c>
      <c r="G451" s="65">
        <v>1.6</v>
      </c>
    </row>
    <row r="452" spans="1:7" s="58" customFormat="1" ht="12">
      <c r="A452" s="62" t="s">
        <v>184</v>
      </c>
      <c r="B452" s="64">
        <v>53.14</v>
      </c>
      <c r="C452" s="64">
        <v>90.3</v>
      </c>
      <c r="D452" s="64">
        <v>89</v>
      </c>
      <c r="E452" s="64">
        <v>118.24</v>
      </c>
      <c r="F452" s="64">
        <v>120.08</v>
      </c>
      <c r="G452" s="64">
        <v>167.4</v>
      </c>
    </row>
    <row r="453" spans="1:7" s="58" customFormat="1" ht="12">
      <c r="A453" s="62" t="s">
        <v>185</v>
      </c>
      <c r="B453" s="64">
        <v>4.62</v>
      </c>
      <c r="C453" s="64">
        <v>13.66</v>
      </c>
      <c r="D453" s="64">
        <v>12.01</v>
      </c>
      <c r="E453" s="64">
        <v>11.06</v>
      </c>
      <c r="F453" s="64">
        <v>7.98</v>
      </c>
      <c r="G453" s="64">
        <v>9.4700000000000006</v>
      </c>
    </row>
    <row r="454" spans="1:7" s="58" customFormat="1" ht="12">
      <c r="A454" s="68" t="s">
        <v>693</v>
      </c>
    </row>
    <row r="455" spans="1:7" s="58" customFormat="1" ht="12">
      <c r="A455" s="62" t="s">
        <v>183</v>
      </c>
      <c r="B455" s="67">
        <v>660</v>
      </c>
      <c r="C455" s="67">
        <v>196</v>
      </c>
      <c r="D455" s="67">
        <v>359</v>
      </c>
      <c r="E455" s="67">
        <v>519</v>
      </c>
      <c r="F455" s="67">
        <v>722</v>
      </c>
      <c r="G455" s="59">
        <v>1506</v>
      </c>
    </row>
    <row r="456" spans="1:7" s="58" customFormat="1" ht="12">
      <c r="A456" s="62" t="s">
        <v>1064</v>
      </c>
      <c r="B456" s="65">
        <v>1.2</v>
      </c>
      <c r="C456" s="65">
        <v>0.8</v>
      </c>
      <c r="D456" s="65">
        <v>1</v>
      </c>
      <c r="E456" s="65">
        <v>1.1000000000000001</v>
      </c>
      <c r="F456" s="65">
        <v>1.1000000000000001</v>
      </c>
      <c r="G456" s="65">
        <v>1.3</v>
      </c>
    </row>
    <row r="457" spans="1:7" s="58" customFormat="1" ht="12">
      <c r="A457" s="62" t="s">
        <v>184</v>
      </c>
      <c r="B457" s="64">
        <v>23.95</v>
      </c>
      <c r="C457" s="64">
        <v>17.489999999999998</v>
      </c>
      <c r="D457" s="64">
        <v>20.58</v>
      </c>
      <c r="E457" s="64">
        <v>29.26</v>
      </c>
      <c r="F457" s="64">
        <v>44.09</v>
      </c>
      <c r="G457" s="64">
        <v>68.59</v>
      </c>
    </row>
    <row r="458" spans="1:7" s="58" customFormat="1" ht="12">
      <c r="A458" s="62" t="s">
        <v>185</v>
      </c>
      <c r="B458" s="64">
        <v>3.63</v>
      </c>
      <c r="C458" s="64">
        <v>8.91</v>
      </c>
      <c r="D458" s="64">
        <v>5.73</v>
      </c>
      <c r="E458" s="64">
        <v>5.63</v>
      </c>
      <c r="F458" s="64">
        <v>6.11</v>
      </c>
      <c r="G458" s="64">
        <v>4.5599999999999996</v>
      </c>
    </row>
    <row r="459" spans="1:7" s="58" customFormat="1" ht="12">
      <c r="A459" s="66" t="s">
        <v>694</v>
      </c>
    </row>
    <row r="460" spans="1:7" s="58" customFormat="1" ht="12">
      <c r="A460" s="62" t="s">
        <v>183</v>
      </c>
      <c r="B460" s="67">
        <v>623</v>
      </c>
      <c r="C460" s="67">
        <v>225</v>
      </c>
      <c r="D460" s="67">
        <v>281</v>
      </c>
      <c r="E460" s="67">
        <v>386</v>
      </c>
      <c r="F460" s="67">
        <v>564</v>
      </c>
      <c r="G460" s="59">
        <v>1661</v>
      </c>
    </row>
    <row r="461" spans="1:7" s="58" customFormat="1" ht="12">
      <c r="A461" s="62" t="s">
        <v>1064</v>
      </c>
      <c r="B461" s="65">
        <v>1.1000000000000001</v>
      </c>
      <c r="C461" s="65">
        <v>0.9</v>
      </c>
      <c r="D461" s="65">
        <v>0.8</v>
      </c>
      <c r="E461" s="65">
        <v>0.8</v>
      </c>
      <c r="F461" s="65">
        <v>0.9</v>
      </c>
      <c r="G461" s="65">
        <v>1.5</v>
      </c>
    </row>
    <row r="462" spans="1:7" s="58" customFormat="1" ht="12">
      <c r="A462" s="62" t="s">
        <v>184</v>
      </c>
      <c r="B462" s="64">
        <v>20.6</v>
      </c>
      <c r="C462" s="64">
        <v>18.8</v>
      </c>
      <c r="D462" s="64">
        <v>13.99</v>
      </c>
      <c r="E462" s="64">
        <v>25.58</v>
      </c>
      <c r="F462" s="64">
        <v>30.93</v>
      </c>
      <c r="G462" s="64">
        <v>80.349999999999994</v>
      </c>
    </row>
    <row r="463" spans="1:7" s="58" customFormat="1" ht="12">
      <c r="A463" s="62" t="s">
        <v>185</v>
      </c>
      <c r="B463" s="64">
        <v>3.31</v>
      </c>
      <c r="C463" s="64">
        <v>8.35</v>
      </c>
      <c r="D463" s="64">
        <v>4.9800000000000004</v>
      </c>
      <c r="E463" s="64">
        <v>6.63</v>
      </c>
      <c r="F463" s="64">
        <v>5.49</v>
      </c>
      <c r="G463" s="64">
        <v>4.84</v>
      </c>
    </row>
    <row r="464" spans="1:7" s="58" customFormat="1" ht="12">
      <c r="A464" s="46" t="s">
        <v>593</v>
      </c>
    </row>
    <row r="465" spans="1:7" s="58" customFormat="1" ht="12">
      <c r="A465" s="61" t="s">
        <v>739</v>
      </c>
    </row>
    <row r="466" spans="1:7" s="58" customFormat="1" ht="12">
      <c r="A466" s="62" t="s">
        <v>183</v>
      </c>
      <c r="B466" s="59">
        <v>4612</v>
      </c>
      <c r="C466" s="59">
        <v>2156</v>
      </c>
      <c r="D466" s="59">
        <v>3528</v>
      </c>
      <c r="E466" s="59">
        <v>4266</v>
      </c>
      <c r="F466" s="59">
        <v>5442</v>
      </c>
      <c r="G466" s="59">
        <v>7677</v>
      </c>
    </row>
    <row r="467" spans="1:7" s="58" customFormat="1" ht="12">
      <c r="A467" s="62" t="s">
        <v>1064</v>
      </c>
      <c r="B467" s="65">
        <v>8</v>
      </c>
      <c r="C467" s="65">
        <v>8.6</v>
      </c>
      <c r="D467" s="65">
        <v>9.6</v>
      </c>
      <c r="E467" s="65">
        <v>9</v>
      </c>
      <c r="F467" s="65">
        <v>8.4</v>
      </c>
      <c r="G467" s="65">
        <v>6.8</v>
      </c>
    </row>
    <row r="468" spans="1:7" s="58" customFormat="1" ht="12">
      <c r="A468" s="62" t="s">
        <v>184</v>
      </c>
      <c r="B468" s="64">
        <v>73.069999999999993</v>
      </c>
      <c r="C468" s="64">
        <v>69.290000000000006</v>
      </c>
      <c r="D468" s="64">
        <v>75.34</v>
      </c>
      <c r="E468" s="64">
        <v>99.31</v>
      </c>
      <c r="F468" s="64">
        <v>130.72</v>
      </c>
      <c r="G468" s="64">
        <v>174.48</v>
      </c>
    </row>
    <row r="469" spans="1:7" s="58" customFormat="1" ht="12">
      <c r="A469" s="62" t="s">
        <v>185</v>
      </c>
      <c r="B469" s="64">
        <v>1.58</v>
      </c>
      <c r="C469" s="64">
        <v>3.21</v>
      </c>
      <c r="D469" s="64">
        <v>2.14</v>
      </c>
      <c r="E469" s="64">
        <v>2.33</v>
      </c>
      <c r="F469" s="64">
        <v>2.4</v>
      </c>
      <c r="G469" s="64">
        <v>2.27</v>
      </c>
    </row>
    <row r="470" spans="1:7" s="58" customFormat="1" ht="12">
      <c r="A470" s="66" t="s">
        <v>696</v>
      </c>
    </row>
    <row r="471" spans="1:7" s="58" customFormat="1" ht="12">
      <c r="A471" s="62" t="s">
        <v>183</v>
      </c>
      <c r="B471" s="59">
        <v>3160</v>
      </c>
      <c r="C471" s="59">
        <v>1482</v>
      </c>
      <c r="D471" s="59">
        <v>2467</v>
      </c>
      <c r="E471" s="59">
        <v>3012</v>
      </c>
      <c r="F471" s="59">
        <v>3791</v>
      </c>
      <c r="G471" s="59">
        <v>5054</v>
      </c>
    </row>
    <row r="472" spans="1:7" s="58" customFormat="1" ht="12">
      <c r="A472" s="62" t="s">
        <v>1064</v>
      </c>
      <c r="B472" s="65">
        <v>5.5</v>
      </c>
      <c r="C472" s="65">
        <v>5.9</v>
      </c>
      <c r="D472" s="65">
        <v>6.7</v>
      </c>
      <c r="E472" s="65">
        <v>6.3</v>
      </c>
      <c r="F472" s="65">
        <v>5.8</v>
      </c>
      <c r="G472" s="65">
        <v>4.5</v>
      </c>
    </row>
    <row r="473" spans="1:7" s="58" customFormat="1" ht="12">
      <c r="A473" s="62" t="s">
        <v>184</v>
      </c>
      <c r="B473" s="64">
        <v>42.12</v>
      </c>
      <c r="C473" s="64">
        <v>51.31</v>
      </c>
      <c r="D473" s="64">
        <v>44.3</v>
      </c>
      <c r="E473" s="64">
        <v>61.66</v>
      </c>
      <c r="F473" s="64">
        <v>86.11</v>
      </c>
      <c r="G473" s="64">
        <v>117.22</v>
      </c>
    </row>
    <row r="474" spans="1:7" s="58" customFormat="1" ht="12">
      <c r="A474" s="62" t="s">
        <v>185</v>
      </c>
      <c r="B474" s="64">
        <v>1.33</v>
      </c>
      <c r="C474" s="64">
        <v>3.46</v>
      </c>
      <c r="D474" s="64">
        <v>1.8</v>
      </c>
      <c r="E474" s="64">
        <v>2.0499999999999998</v>
      </c>
      <c r="F474" s="64">
        <v>2.27</v>
      </c>
      <c r="G474" s="64">
        <v>2.3199999999999998</v>
      </c>
    </row>
    <row r="475" spans="1:7" s="58" customFormat="1" ht="12">
      <c r="A475" s="66" t="s">
        <v>697</v>
      </c>
    </row>
    <row r="476" spans="1:7" s="58" customFormat="1" ht="12">
      <c r="A476" s="62" t="s">
        <v>183</v>
      </c>
      <c r="B476" s="67">
        <v>838</v>
      </c>
      <c r="C476" s="67">
        <v>326</v>
      </c>
      <c r="D476" s="67">
        <v>544</v>
      </c>
      <c r="E476" s="67">
        <v>687</v>
      </c>
      <c r="F476" s="67">
        <v>967</v>
      </c>
      <c r="G476" s="59">
        <v>1671</v>
      </c>
    </row>
    <row r="477" spans="1:7" s="58" customFormat="1" ht="12">
      <c r="A477" s="62" t="s">
        <v>1064</v>
      </c>
      <c r="B477" s="65">
        <v>1.5</v>
      </c>
      <c r="C477" s="65">
        <v>1.3</v>
      </c>
      <c r="D477" s="65">
        <v>1.5</v>
      </c>
      <c r="E477" s="65">
        <v>1.4</v>
      </c>
      <c r="F477" s="65">
        <v>1.5</v>
      </c>
      <c r="G477" s="65">
        <v>1.5</v>
      </c>
    </row>
    <row r="478" spans="1:7" s="58" customFormat="1" ht="12">
      <c r="A478" s="62" t="s">
        <v>184</v>
      </c>
      <c r="B478" s="64">
        <v>34.68</v>
      </c>
      <c r="C478" s="64">
        <v>28.5</v>
      </c>
      <c r="D478" s="64">
        <v>47.89</v>
      </c>
      <c r="E478" s="64">
        <v>40.51</v>
      </c>
      <c r="F478" s="64">
        <v>50.01</v>
      </c>
      <c r="G478" s="64">
        <v>94.55</v>
      </c>
    </row>
    <row r="479" spans="1:7" s="58" customFormat="1" ht="12">
      <c r="A479" s="62" t="s">
        <v>185</v>
      </c>
      <c r="B479" s="64">
        <v>4.1399999999999997</v>
      </c>
      <c r="C479" s="64">
        <v>8.75</v>
      </c>
      <c r="D479" s="64">
        <v>8.8000000000000007</v>
      </c>
      <c r="E479" s="64">
        <v>5.9</v>
      </c>
      <c r="F479" s="64">
        <v>5.17</v>
      </c>
      <c r="G479" s="64">
        <v>5.66</v>
      </c>
    </row>
    <row r="480" spans="1:7" s="58" customFormat="1" ht="12">
      <c r="A480" s="66" t="s">
        <v>698</v>
      </c>
    </row>
    <row r="481" spans="1:7" s="58" customFormat="1" ht="12">
      <c r="A481" s="62" t="s">
        <v>183</v>
      </c>
      <c r="B481" s="67">
        <v>463</v>
      </c>
      <c r="C481" s="67">
        <v>276</v>
      </c>
      <c r="D481" s="67">
        <v>412</v>
      </c>
      <c r="E481" s="67">
        <v>448</v>
      </c>
      <c r="F481" s="67">
        <v>509</v>
      </c>
      <c r="G481" s="67">
        <v>669</v>
      </c>
    </row>
    <row r="482" spans="1:7" s="58" customFormat="1" ht="12">
      <c r="A482" s="62" t="s">
        <v>1064</v>
      </c>
      <c r="B482" s="65">
        <v>0.8</v>
      </c>
      <c r="C482" s="65">
        <v>1.1000000000000001</v>
      </c>
      <c r="D482" s="65">
        <v>1.1000000000000001</v>
      </c>
      <c r="E482" s="65">
        <v>0.9</v>
      </c>
      <c r="F482" s="65">
        <v>0.8</v>
      </c>
      <c r="G482" s="65">
        <v>0.6</v>
      </c>
    </row>
    <row r="483" spans="1:7" s="58" customFormat="1" ht="12">
      <c r="A483" s="62" t="s">
        <v>184</v>
      </c>
      <c r="B483" s="64">
        <v>13.35</v>
      </c>
      <c r="C483" s="64">
        <v>18.38</v>
      </c>
      <c r="D483" s="64">
        <v>17.100000000000001</v>
      </c>
      <c r="E483" s="64">
        <v>26.08</v>
      </c>
      <c r="F483" s="64">
        <v>30.03</v>
      </c>
      <c r="G483" s="64">
        <v>32.6</v>
      </c>
    </row>
    <row r="484" spans="1:7" s="58" customFormat="1" ht="12">
      <c r="A484" s="62" t="s">
        <v>185</v>
      </c>
      <c r="B484" s="64">
        <v>2.89</v>
      </c>
      <c r="C484" s="64">
        <v>6.66</v>
      </c>
      <c r="D484" s="64">
        <v>4.1500000000000004</v>
      </c>
      <c r="E484" s="64">
        <v>5.82</v>
      </c>
      <c r="F484" s="64">
        <v>5.9</v>
      </c>
      <c r="G484" s="64">
        <v>4.87</v>
      </c>
    </row>
    <row r="485" spans="1:7" s="58" customFormat="1" ht="12">
      <c r="A485" s="66" t="s">
        <v>699</v>
      </c>
    </row>
    <row r="486" spans="1:7" s="58" customFormat="1" ht="12">
      <c r="A486" s="62" t="s">
        <v>183</v>
      </c>
      <c r="B486" s="67">
        <v>151</v>
      </c>
      <c r="C486" s="67">
        <v>71</v>
      </c>
      <c r="D486" s="67">
        <v>105</v>
      </c>
      <c r="E486" s="67">
        <v>119</v>
      </c>
      <c r="F486" s="67">
        <v>175</v>
      </c>
      <c r="G486" s="67">
        <v>283</v>
      </c>
    </row>
    <row r="487" spans="1:7" s="58" customFormat="1" ht="12">
      <c r="A487" s="62" t="s">
        <v>1064</v>
      </c>
      <c r="B487" s="65">
        <v>0.3</v>
      </c>
      <c r="C487" s="65">
        <v>0.3</v>
      </c>
      <c r="D487" s="65">
        <v>0.3</v>
      </c>
      <c r="E487" s="65">
        <v>0.3</v>
      </c>
      <c r="F487" s="65">
        <v>0.3</v>
      </c>
      <c r="G487" s="65">
        <v>0.3</v>
      </c>
    </row>
    <row r="488" spans="1:7" s="58" customFormat="1" ht="12">
      <c r="A488" s="62" t="s">
        <v>184</v>
      </c>
      <c r="B488" s="64">
        <v>4.97</v>
      </c>
      <c r="C488" s="64">
        <v>9.2799999999999994</v>
      </c>
      <c r="D488" s="64">
        <v>9.81</v>
      </c>
      <c r="E488" s="64">
        <v>10.61</v>
      </c>
      <c r="F488" s="64">
        <v>10.58</v>
      </c>
      <c r="G488" s="64">
        <v>16.2</v>
      </c>
    </row>
    <row r="489" spans="1:7" s="58" customFormat="1" ht="12">
      <c r="A489" s="62" t="s">
        <v>185</v>
      </c>
      <c r="B489" s="64">
        <v>3.3</v>
      </c>
      <c r="C489" s="64">
        <v>12.99</v>
      </c>
      <c r="D489" s="64">
        <v>9.33</v>
      </c>
      <c r="E489" s="64">
        <v>8.89</v>
      </c>
      <c r="F489" s="64">
        <v>6.04</v>
      </c>
      <c r="G489" s="64">
        <v>5.73</v>
      </c>
    </row>
    <row r="490" spans="1:7" s="58" customFormat="1" ht="12">
      <c r="A490" s="46" t="s">
        <v>593</v>
      </c>
    </row>
    <row r="491" spans="1:7" s="58" customFormat="1" ht="12">
      <c r="A491" s="61" t="s">
        <v>700</v>
      </c>
    </row>
    <row r="492" spans="1:7" s="58" customFormat="1" ht="12">
      <c r="A492" s="62" t="s">
        <v>183</v>
      </c>
      <c r="B492" s="59">
        <v>2913</v>
      </c>
      <c r="C492" s="59">
        <v>1146</v>
      </c>
      <c r="D492" s="59">
        <v>1783</v>
      </c>
      <c r="E492" s="59">
        <v>2344</v>
      </c>
      <c r="F492" s="59">
        <v>3409</v>
      </c>
      <c r="G492" s="59">
        <v>5888</v>
      </c>
    </row>
    <row r="493" spans="1:7" s="58" customFormat="1" ht="12">
      <c r="A493" s="62" t="s">
        <v>1064</v>
      </c>
      <c r="B493" s="65">
        <v>5.0999999999999996</v>
      </c>
      <c r="C493" s="65">
        <v>4.5999999999999996</v>
      </c>
      <c r="D493" s="65">
        <v>4.8</v>
      </c>
      <c r="E493" s="65">
        <v>4.9000000000000004</v>
      </c>
      <c r="F493" s="65">
        <v>5.3</v>
      </c>
      <c r="G493" s="65">
        <v>5.2</v>
      </c>
    </row>
    <row r="494" spans="1:7" s="58" customFormat="1" ht="12">
      <c r="A494" s="62" t="s">
        <v>184</v>
      </c>
      <c r="B494" s="64">
        <v>66.989999999999995</v>
      </c>
      <c r="C494" s="64">
        <v>47.41</v>
      </c>
      <c r="D494" s="64">
        <v>61.95</v>
      </c>
      <c r="E494" s="64">
        <v>104.58</v>
      </c>
      <c r="F494" s="64">
        <v>158.12</v>
      </c>
      <c r="G494" s="64">
        <v>231.13</v>
      </c>
    </row>
    <row r="495" spans="1:7" s="58" customFormat="1" ht="12">
      <c r="A495" s="62" t="s">
        <v>185</v>
      </c>
      <c r="B495" s="64">
        <v>2.2999999999999998</v>
      </c>
      <c r="C495" s="64">
        <v>4.1399999999999997</v>
      </c>
      <c r="D495" s="64">
        <v>3.47</v>
      </c>
      <c r="E495" s="64">
        <v>4.46</v>
      </c>
      <c r="F495" s="64">
        <v>4.6399999999999997</v>
      </c>
      <c r="G495" s="64">
        <v>3.93</v>
      </c>
    </row>
    <row r="496" spans="1:7" s="58" customFormat="1" ht="12">
      <c r="A496" s="66" t="s">
        <v>701</v>
      </c>
    </row>
    <row r="497" spans="1:7" s="58" customFormat="1" ht="12">
      <c r="A497" s="62" t="s">
        <v>183</v>
      </c>
      <c r="B497" s="67">
        <v>681</v>
      </c>
      <c r="C497" s="67">
        <v>145</v>
      </c>
      <c r="D497" s="67">
        <v>261</v>
      </c>
      <c r="E497" s="67">
        <v>389</v>
      </c>
      <c r="F497" s="67">
        <v>696</v>
      </c>
      <c r="G497" s="59">
        <v>1919</v>
      </c>
    </row>
    <row r="498" spans="1:7" s="58" customFormat="1" ht="12">
      <c r="A498" s="62" t="s">
        <v>1064</v>
      </c>
      <c r="B498" s="65">
        <v>1.2</v>
      </c>
      <c r="C498" s="65">
        <v>0.6</v>
      </c>
      <c r="D498" s="65">
        <v>0.7</v>
      </c>
      <c r="E498" s="65">
        <v>0.8</v>
      </c>
      <c r="F498" s="65">
        <v>1.1000000000000001</v>
      </c>
      <c r="G498" s="65">
        <v>1.7</v>
      </c>
    </row>
    <row r="499" spans="1:7" s="58" customFormat="1" ht="12">
      <c r="A499" s="62" t="s">
        <v>184</v>
      </c>
      <c r="B499" s="64">
        <v>21.87</v>
      </c>
      <c r="C499" s="64">
        <v>11.84</v>
      </c>
      <c r="D499" s="64">
        <v>19.670000000000002</v>
      </c>
      <c r="E499" s="64">
        <v>25.64</v>
      </c>
      <c r="F499" s="64">
        <v>41.61</v>
      </c>
      <c r="G499" s="64">
        <v>75.23</v>
      </c>
    </row>
    <row r="500" spans="1:7" s="58" customFormat="1" ht="12">
      <c r="A500" s="62" t="s">
        <v>185</v>
      </c>
      <c r="B500" s="64">
        <v>3.21</v>
      </c>
      <c r="C500" s="64">
        <v>8.16</v>
      </c>
      <c r="D500" s="64">
        <v>7.54</v>
      </c>
      <c r="E500" s="64">
        <v>6.59</v>
      </c>
      <c r="F500" s="64">
        <v>5.98</v>
      </c>
      <c r="G500" s="64">
        <v>3.92</v>
      </c>
    </row>
    <row r="501" spans="1:7" s="58" customFormat="1" ht="12">
      <c r="A501" s="66" t="s">
        <v>702</v>
      </c>
    </row>
    <row r="502" spans="1:7" s="58" customFormat="1" ht="12">
      <c r="A502" s="62" t="s">
        <v>183</v>
      </c>
      <c r="B502" s="59">
        <v>1085</v>
      </c>
      <c r="C502" s="67">
        <v>625</v>
      </c>
      <c r="D502" s="67">
        <v>895</v>
      </c>
      <c r="E502" s="59">
        <v>1032</v>
      </c>
      <c r="F502" s="59">
        <v>1247</v>
      </c>
      <c r="G502" s="59">
        <v>1627</v>
      </c>
    </row>
    <row r="503" spans="1:7" s="58" customFormat="1" ht="12">
      <c r="A503" s="62" t="s">
        <v>1064</v>
      </c>
      <c r="B503" s="65">
        <v>1.9</v>
      </c>
      <c r="C503" s="65">
        <v>2.5</v>
      </c>
      <c r="D503" s="65">
        <v>2.4</v>
      </c>
      <c r="E503" s="65">
        <v>2.2000000000000002</v>
      </c>
      <c r="F503" s="65">
        <v>1.9</v>
      </c>
      <c r="G503" s="65">
        <v>1.4</v>
      </c>
    </row>
    <row r="504" spans="1:7" s="58" customFormat="1" ht="12">
      <c r="A504" s="62" t="s">
        <v>184</v>
      </c>
      <c r="B504" s="64">
        <v>16.91</v>
      </c>
      <c r="C504" s="64">
        <v>21.67</v>
      </c>
      <c r="D504" s="64">
        <v>23.41</v>
      </c>
      <c r="E504" s="64">
        <v>21.81</v>
      </c>
      <c r="F504" s="64">
        <v>22.72</v>
      </c>
      <c r="G504" s="64">
        <v>74.09</v>
      </c>
    </row>
    <row r="505" spans="1:7" s="58" customFormat="1" ht="12">
      <c r="A505" s="62" t="s">
        <v>185</v>
      </c>
      <c r="B505" s="64">
        <v>1.56</v>
      </c>
      <c r="C505" s="64">
        <v>3.46</v>
      </c>
      <c r="D505" s="64">
        <v>2.62</v>
      </c>
      <c r="E505" s="64">
        <v>2.11</v>
      </c>
      <c r="F505" s="64">
        <v>1.82</v>
      </c>
      <c r="G505" s="64">
        <v>4.55</v>
      </c>
    </row>
    <row r="506" spans="1:7" s="58" customFormat="1" ht="12">
      <c r="A506" s="66" t="s">
        <v>703</v>
      </c>
    </row>
    <row r="507" spans="1:7" s="58" customFormat="1" ht="12">
      <c r="A507" s="62" t="s">
        <v>183</v>
      </c>
      <c r="B507" s="67">
        <v>740</v>
      </c>
      <c r="C507" s="67">
        <v>282</v>
      </c>
      <c r="D507" s="67">
        <v>461</v>
      </c>
      <c r="E507" s="67">
        <v>600</v>
      </c>
      <c r="F507" s="67">
        <v>935</v>
      </c>
      <c r="G507" s="59">
        <v>1424</v>
      </c>
    </row>
    <row r="508" spans="1:7" s="58" customFormat="1" ht="12">
      <c r="A508" s="62" t="s">
        <v>1064</v>
      </c>
      <c r="B508" s="65">
        <v>1.3</v>
      </c>
      <c r="C508" s="65">
        <v>1.1000000000000001</v>
      </c>
      <c r="D508" s="65">
        <v>1.3</v>
      </c>
      <c r="E508" s="65">
        <v>1.3</v>
      </c>
      <c r="F508" s="65">
        <v>1.4</v>
      </c>
      <c r="G508" s="65">
        <v>1.3</v>
      </c>
    </row>
    <row r="509" spans="1:7" s="58" customFormat="1" ht="12">
      <c r="A509" s="62" t="s">
        <v>184</v>
      </c>
      <c r="B509" s="64">
        <v>45.64</v>
      </c>
      <c r="C509" s="64">
        <v>18.11</v>
      </c>
      <c r="D509" s="64">
        <v>35.74</v>
      </c>
      <c r="E509" s="64">
        <v>59.4</v>
      </c>
      <c r="F509" s="64">
        <v>143.78</v>
      </c>
      <c r="G509" s="64">
        <v>165.59</v>
      </c>
    </row>
    <row r="510" spans="1:7" s="58" customFormat="1" ht="12">
      <c r="A510" s="62" t="s">
        <v>185</v>
      </c>
      <c r="B510" s="64">
        <v>6.16</v>
      </c>
      <c r="C510" s="64">
        <v>6.43</v>
      </c>
      <c r="D510" s="64">
        <v>7.74</v>
      </c>
      <c r="E510" s="64">
        <v>9.89</v>
      </c>
      <c r="F510" s="64">
        <v>15.38</v>
      </c>
      <c r="G510" s="64">
        <v>11.63</v>
      </c>
    </row>
    <row r="511" spans="1:7" s="58" customFormat="1" ht="12">
      <c r="A511" s="68" t="s">
        <v>740</v>
      </c>
    </row>
    <row r="512" spans="1:7" s="58" customFormat="1" ht="12">
      <c r="A512" s="62" t="s">
        <v>183</v>
      </c>
      <c r="B512" s="67">
        <v>583</v>
      </c>
      <c r="C512" s="67">
        <v>222</v>
      </c>
      <c r="D512" s="67">
        <v>343</v>
      </c>
      <c r="E512" s="67">
        <v>476</v>
      </c>
      <c r="F512" s="67">
        <v>759</v>
      </c>
      <c r="G512" s="59">
        <v>1116</v>
      </c>
    </row>
    <row r="513" spans="1:7" s="58" customFormat="1" ht="12">
      <c r="A513" s="62" t="s">
        <v>1064</v>
      </c>
      <c r="B513" s="65">
        <v>1</v>
      </c>
      <c r="C513" s="65">
        <v>0.9</v>
      </c>
      <c r="D513" s="65">
        <v>0.9</v>
      </c>
      <c r="E513" s="65">
        <v>1</v>
      </c>
      <c r="F513" s="65">
        <v>1.2</v>
      </c>
      <c r="G513" s="65">
        <v>1</v>
      </c>
    </row>
    <row r="514" spans="1:7" s="58" customFormat="1" ht="12">
      <c r="A514" s="62" t="s">
        <v>184</v>
      </c>
      <c r="B514" s="64">
        <v>39.369999999999997</v>
      </c>
      <c r="C514" s="64">
        <v>14.33</v>
      </c>
      <c r="D514" s="64">
        <v>24.33</v>
      </c>
      <c r="E514" s="64">
        <v>54.97</v>
      </c>
      <c r="F514" s="64">
        <v>133.91999999999999</v>
      </c>
      <c r="G514" s="64">
        <v>147.54</v>
      </c>
    </row>
    <row r="515" spans="1:7" s="58" customFormat="1" ht="12">
      <c r="A515" s="62" t="s">
        <v>185</v>
      </c>
      <c r="B515" s="64">
        <v>6.75</v>
      </c>
      <c r="C515" s="64">
        <v>6.46</v>
      </c>
      <c r="D515" s="64">
        <v>7.08</v>
      </c>
      <c r="E515" s="64">
        <v>11.56</v>
      </c>
      <c r="F515" s="64">
        <v>17.64</v>
      </c>
      <c r="G515" s="64">
        <v>13.22</v>
      </c>
    </row>
    <row r="516" spans="1:7" s="58" customFormat="1" ht="12">
      <c r="A516" s="68" t="s">
        <v>741</v>
      </c>
    </row>
    <row r="517" spans="1:7" s="58" customFormat="1" ht="12">
      <c r="A517" s="62" t="s">
        <v>183</v>
      </c>
      <c r="B517" s="67">
        <v>157</v>
      </c>
      <c r="C517" s="67">
        <v>60</v>
      </c>
      <c r="D517" s="67">
        <v>118</v>
      </c>
      <c r="E517" s="67">
        <v>125</v>
      </c>
      <c r="F517" s="67">
        <v>176</v>
      </c>
      <c r="G517" s="67">
        <v>307</v>
      </c>
    </row>
    <row r="518" spans="1:7" s="58" customFormat="1" ht="12">
      <c r="A518" s="62" t="s">
        <v>1064</v>
      </c>
      <c r="B518" s="65">
        <v>0.3</v>
      </c>
      <c r="C518" s="65">
        <v>0.2</v>
      </c>
      <c r="D518" s="65">
        <v>0.3</v>
      </c>
      <c r="E518" s="65">
        <v>0.3</v>
      </c>
      <c r="F518" s="65">
        <v>0.3</v>
      </c>
      <c r="G518" s="65">
        <v>0.3</v>
      </c>
    </row>
    <row r="519" spans="1:7" s="58" customFormat="1" ht="12">
      <c r="A519" s="62" t="s">
        <v>184</v>
      </c>
      <c r="B519" s="64">
        <v>11.8</v>
      </c>
      <c r="C519" s="64">
        <v>9.5500000000000007</v>
      </c>
      <c r="D519" s="64">
        <v>18.2</v>
      </c>
      <c r="E519" s="64">
        <v>17.989999999999998</v>
      </c>
      <c r="F519" s="64">
        <v>19.16</v>
      </c>
      <c r="G519" s="64">
        <v>40.19</v>
      </c>
    </row>
    <row r="520" spans="1:7" s="58" customFormat="1" ht="12">
      <c r="A520" s="62" t="s">
        <v>185</v>
      </c>
      <c r="B520" s="64">
        <v>7.5</v>
      </c>
      <c r="C520" s="64">
        <v>15.93</v>
      </c>
      <c r="D520" s="64">
        <v>15.43</v>
      </c>
      <c r="E520" s="64">
        <v>14.4</v>
      </c>
      <c r="F520" s="64">
        <v>10.91</v>
      </c>
      <c r="G520" s="64">
        <v>13.07</v>
      </c>
    </row>
    <row r="521" spans="1:7" s="58" customFormat="1" ht="12">
      <c r="A521" s="66" t="s">
        <v>704</v>
      </c>
    </row>
    <row r="522" spans="1:7" s="58" customFormat="1" ht="12">
      <c r="A522" s="62" t="s">
        <v>183</v>
      </c>
      <c r="B522" s="67">
        <v>406</v>
      </c>
      <c r="C522" s="67">
        <v>94</v>
      </c>
      <c r="D522" s="67">
        <v>166</v>
      </c>
      <c r="E522" s="67">
        <v>323</v>
      </c>
      <c r="F522" s="67">
        <v>531</v>
      </c>
      <c r="G522" s="67">
        <v>919</v>
      </c>
    </row>
    <row r="523" spans="1:7" s="58" customFormat="1" ht="12">
      <c r="A523" s="62" t="s">
        <v>1064</v>
      </c>
      <c r="B523" s="65">
        <v>0.7</v>
      </c>
      <c r="C523" s="65">
        <v>0.4</v>
      </c>
      <c r="D523" s="65">
        <v>0.5</v>
      </c>
      <c r="E523" s="65">
        <v>0.7</v>
      </c>
      <c r="F523" s="65">
        <v>0.8</v>
      </c>
      <c r="G523" s="65">
        <v>0.8</v>
      </c>
    </row>
    <row r="524" spans="1:7" s="58" customFormat="1" ht="12">
      <c r="A524" s="62" t="s">
        <v>184</v>
      </c>
      <c r="B524" s="64">
        <v>35.909999999999997</v>
      </c>
      <c r="C524" s="64">
        <v>34.18</v>
      </c>
      <c r="D524" s="64">
        <v>35.36</v>
      </c>
      <c r="E524" s="64">
        <v>70.67</v>
      </c>
      <c r="F524" s="64">
        <v>66.569999999999993</v>
      </c>
      <c r="G524" s="64">
        <v>132.06</v>
      </c>
    </row>
    <row r="525" spans="1:7" s="58" customFormat="1" ht="12">
      <c r="A525" s="62" t="s">
        <v>185</v>
      </c>
      <c r="B525" s="64">
        <v>8.84</v>
      </c>
      <c r="C525" s="64">
        <v>36.4</v>
      </c>
      <c r="D525" s="64">
        <v>21.34</v>
      </c>
      <c r="E525" s="64">
        <v>21.91</v>
      </c>
      <c r="F525" s="64">
        <v>12.53</v>
      </c>
      <c r="G525" s="64">
        <v>14.37</v>
      </c>
    </row>
    <row r="526" spans="1:7" s="58" customFormat="1" ht="12">
      <c r="A526" s="46" t="s">
        <v>593</v>
      </c>
    </row>
    <row r="527" spans="1:7" s="58" customFormat="1" ht="12">
      <c r="A527" s="61" t="s">
        <v>705</v>
      </c>
    </row>
    <row r="528" spans="1:7" s="58" customFormat="1" ht="12">
      <c r="A528" s="62" t="s">
        <v>183</v>
      </c>
      <c r="B528" s="67">
        <v>707</v>
      </c>
      <c r="C528" s="67">
        <v>333</v>
      </c>
      <c r="D528" s="67">
        <v>490</v>
      </c>
      <c r="E528" s="67">
        <v>569</v>
      </c>
      <c r="F528" s="67">
        <v>777</v>
      </c>
      <c r="G528" s="59">
        <v>1364</v>
      </c>
    </row>
    <row r="529" spans="1:7" s="58" customFormat="1" ht="12">
      <c r="A529" s="62" t="s">
        <v>1064</v>
      </c>
      <c r="B529" s="65">
        <v>1.2</v>
      </c>
      <c r="C529" s="65">
        <v>1.3</v>
      </c>
      <c r="D529" s="65">
        <v>1.3</v>
      </c>
      <c r="E529" s="65">
        <v>1.2</v>
      </c>
      <c r="F529" s="65">
        <v>1.2</v>
      </c>
      <c r="G529" s="65">
        <v>1.2</v>
      </c>
    </row>
    <row r="530" spans="1:7" s="58" customFormat="1" ht="12">
      <c r="A530" s="62" t="s">
        <v>184</v>
      </c>
      <c r="B530" s="64">
        <v>11.27</v>
      </c>
      <c r="C530" s="64">
        <v>16.93</v>
      </c>
      <c r="D530" s="64">
        <v>21.98</v>
      </c>
      <c r="E530" s="64">
        <v>21.85</v>
      </c>
      <c r="F530" s="64">
        <v>29.62</v>
      </c>
      <c r="G530" s="64">
        <v>33.97</v>
      </c>
    </row>
    <row r="531" spans="1:7" s="58" customFormat="1" ht="12">
      <c r="A531" s="62" t="s">
        <v>185</v>
      </c>
      <c r="B531" s="64">
        <v>1.59</v>
      </c>
      <c r="C531" s="64">
        <v>5.08</v>
      </c>
      <c r="D531" s="64">
        <v>4.49</v>
      </c>
      <c r="E531" s="64">
        <v>3.84</v>
      </c>
      <c r="F531" s="64">
        <v>3.81</v>
      </c>
      <c r="G531" s="64">
        <v>2.4900000000000002</v>
      </c>
    </row>
    <row r="532" spans="1:7" s="58" customFormat="1" ht="12">
      <c r="A532" s="46" t="s">
        <v>593</v>
      </c>
    </row>
    <row r="533" spans="1:7" s="58" customFormat="1" ht="12">
      <c r="A533" s="61" t="s">
        <v>706</v>
      </c>
    </row>
    <row r="534" spans="1:7" s="58" customFormat="1" ht="12">
      <c r="A534" s="62" t="s">
        <v>183</v>
      </c>
      <c r="B534" s="67">
        <v>118</v>
      </c>
      <c r="C534" s="67">
        <v>64</v>
      </c>
      <c r="D534" s="67">
        <v>86</v>
      </c>
      <c r="E534" s="67">
        <v>96</v>
      </c>
      <c r="F534" s="67">
        <v>115</v>
      </c>
      <c r="G534" s="67">
        <v>229</v>
      </c>
    </row>
    <row r="535" spans="1:7" s="58" customFormat="1" ht="12">
      <c r="A535" s="62" t="s">
        <v>1064</v>
      </c>
      <c r="B535" s="65">
        <v>0.2</v>
      </c>
      <c r="C535" s="65">
        <v>0.3</v>
      </c>
      <c r="D535" s="65">
        <v>0.2</v>
      </c>
      <c r="E535" s="65">
        <v>0.2</v>
      </c>
      <c r="F535" s="65">
        <v>0.2</v>
      </c>
      <c r="G535" s="65">
        <v>0.2</v>
      </c>
    </row>
    <row r="536" spans="1:7" s="58" customFormat="1" ht="12">
      <c r="A536" s="62" t="s">
        <v>184</v>
      </c>
      <c r="B536" s="64">
        <v>5.72</v>
      </c>
      <c r="C536" s="64">
        <v>8.3000000000000007</v>
      </c>
      <c r="D536" s="64">
        <v>14.34</v>
      </c>
      <c r="E536" s="64">
        <v>9.2899999999999991</v>
      </c>
      <c r="F536" s="64">
        <v>11.54</v>
      </c>
      <c r="G536" s="64">
        <v>17.36</v>
      </c>
    </row>
    <row r="537" spans="1:7" s="58" customFormat="1" ht="12">
      <c r="A537" s="62" t="s">
        <v>185</v>
      </c>
      <c r="B537" s="64">
        <v>4.8600000000000003</v>
      </c>
      <c r="C537" s="64">
        <v>12.89</v>
      </c>
      <c r="D537" s="64">
        <v>16.739999999999998</v>
      </c>
      <c r="E537" s="64">
        <v>9.65</v>
      </c>
      <c r="F537" s="64">
        <v>10.07</v>
      </c>
      <c r="G537" s="64">
        <v>7.59</v>
      </c>
    </row>
    <row r="538" spans="1:7" s="58" customFormat="1" ht="12">
      <c r="A538" s="46" t="s">
        <v>593</v>
      </c>
    </row>
    <row r="539" spans="1:7" s="58" customFormat="1" ht="12">
      <c r="A539" s="61" t="s">
        <v>707</v>
      </c>
    </row>
    <row r="540" spans="1:7" s="58" customFormat="1" ht="12">
      <c r="A540" s="62" t="s">
        <v>183</v>
      </c>
      <c r="B540" s="59">
        <v>1329</v>
      </c>
      <c r="C540" s="67">
        <v>681</v>
      </c>
      <c r="D540" s="67">
        <v>759</v>
      </c>
      <c r="E540" s="67">
        <v>618</v>
      </c>
      <c r="F540" s="67">
        <v>988</v>
      </c>
      <c r="G540" s="59">
        <v>3605</v>
      </c>
    </row>
    <row r="541" spans="1:7" s="58" customFormat="1" ht="12">
      <c r="A541" s="62" t="s">
        <v>1064</v>
      </c>
      <c r="B541" s="65">
        <v>2.2999999999999998</v>
      </c>
      <c r="C541" s="65">
        <v>2.7</v>
      </c>
      <c r="D541" s="65">
        <v>2.1</v>
      </c>
      <c r="E541" s="65">
        <v>1.3</v>
      </c>
      <c r="F541" s="65">
        <v>1.5</v>
      </c>
      <c r="G541" s="65">
        <v>3.2</v>
      </c>
    </row>
    <row r="542" spans="1:7" s="58" customFormat="1" ht="12">
      <c r="A542" s="62" t="s">
        <v>184</v>
      </c>
      <c r="B542" s="64">
        <v>69.569999999999993</v>
      </c>
      <c r="C542" s="64">
        <v>106.27</v>
      </c>
      <c r="D542" s="64">
        <v>216.53</v>
      </c>
      <c r="E542" s="64">
        <v>79.489999999999995</v>
      </c>
      <c r="F542" s="64">
        <v>95.12</v>
      </c>
      <c r="G542" s="64">
        <v>257.13</v>
      </c>
    </row>
    <row r="543" spans="1:7" s="58" customFormat="1" ht="12">
      <c r="A543" s="62" t="s">
        <v>185</v>
      </c>
      <c r="B543" s="64">
        <v>5.24</v>
      </c>
      <c r="C543" s="64">
        <v>15.6</v>
      </c>
      <c r="D543" s="64">
        <v>28.54</v>
      </c>
      <c r="E543" s="64">
        <v>12.87</v>
      </c>
      <c r="F543" s="64">
        <v>9.6300000000000008</v>
      </c>
      <c r="G543" s="64">
        <v>7.13</v>
      </c>
    </row>
    <row r="544" spans="1:7" s="58" customFormat="1" ht="12">
      <c r="A544" s="46" t="s">
        <v>593</v>
      </c>
    </row>
    <row r="545" spans="1:7" s="58" customFormat="1" ht="12">
      <c r="A545" s="61" t="s">
        <v>708</v>
      </c>
    </row>
    <row r="546" spans="1:7" s="58" customFormat="1" ht="12">
      <c r="A546" s="62" t="s">
        <v>183</v>
      </c>
      <c r="B546" s="67">
        <v>337</v>
      </c>
      <c r="C546" s="67">
        <v>305</v>
      </c>
      <c r="D546" s="67">
        <v>335</v>
      </c>
      <c r="E546" s="67">
        <v>362</v>
      </c>
      <c r="F546" s="67">
        <v>383</v>
      </c>
      <c r="G546" s="67">
        <v>302</v>
      </c>
    </row>
    <row r="547" spans="1:7" s="58" customFormat="1" ht="12">
      <c r="A547" s="62" t="s">
        <v>1064</v>
      </c>
      <c r="B547" s="65">
        <v>0.6</v>
      </c>
      <c r="C547" s="65">
        <v>1.2</v>
      </c>
      <c r="D547" s="65">
        <v>0.9</v>
      </c>
      <c r="E547" s="65">
        <v>0.8</v>
      </c>
      <c r="F547" s="65">
        <v>0.6</v>
      </c>
      <c r="G547" s="65">
        <v>0.3</v>
      </c>
    </row>
    <row r="548" spans="1:7" s="58" customFormat="1" ht="12">
      <c r="A548" s="62" t="s">
        <v>184</v>
      </c>
      <c r="B548" s="64">
        <v>10.95</v>
      </c>
      <c r="C548" s="64">
        <v>17.940000000000001</v>
      </c>
      <c r="D548" s="64">
        <v>18.91</v>
      </c>
      <c r="E548" s="64">
        <v>15.97</v>
      </c>
      <c r="F548" s="64">
        <v>24.41</v>
      </c>
      <c r="G548" s="64">
        <v>16.559999999999999</v>
      </c>
    </row>
    <row r="549" spans="1:7" s="58" customFormat="1" ht="12">
      <c r="A549" s="62" t="s">
        <v>185</v>
      </c>
      <c r="B549" s="64">
        <v>3.25</v>
      </c>
      <c r="C549" s="64">
        <v>5.89</v>
      </c>
      <c r="D549" s="64">
        <v>5.65</v>
      </c>
      <c r="E549" s="64">
        <v>4.42</v>
      </c>
      <c r="F549" s="64">
        <v>6.38</v>
      </c>
      <c r="G549" s="64">
        <v>5.48</v>
      </c>
    </row>
    <row r="550" spans="1:7" s="58" customFormat="1" ht="12">
      <c r="A550" s="46" t="s">
        <v>593</v>
      </c>
    </row>
    <row r="551" spans="1:7" s="58" customFormat="1" ht="12">
      <c r="A551" s="61" t="s">
        <v>709</v>
      </c>
    </row>
    <row r="552" spans="1:7" s="58" customFormat="1" ht="12">
      <c r="A552" s="62" t="s">
        <v>183</v>
      </c>
      <c r="B552" s="67">
        <v>959</v>
      </c>
      <c r="C552" s="67">
        <v>336</v>
      </c>
      <c r="D552" s="67">
        <v>646</v>
      </c>
      <c r="E552" s="59">
        <v>1008</v>
      </c>
      <c r="F552" s="59">
        <v>1062</v>
      </c>
      <c r="G552" s="59">
        <v>1748</v>
      </c>
    </row>
    <row r="553" spans="1:7" s="58" customFormat="1" ht="12">
      <c r="A553" s="62" t="s">
        <v>1064</v>
      </c>
      <c r="B553" s="65">
        <v>1.7</v>
      </c>
      <c r="C553" s="65">
        <v>1.3</v>
      </c>
      <c r="D553" s="65">
        <v>1.8</v>
      </c>
      <c r="E553" s="65">
        <v>2.1</v>
      </c>
      <c r="F553" s="65">
        <v>1.6</v>
      </c>
      <c r="G553" s="65">
        <v>1.6</v>
      </c>
    </row>
    <row r="554" spans="1:7" s="58" customFormat="1" ht="12">
      <c r="A554" s="62" t="s">
        <v>184</v>
      </c>
      <c r="B554" s="64">
        <v>43.48</v>
      </c>
      <c r="C554" s="64">
        <v>37.92</v>
      </c>
      <c r="D554" s="64">
        <v>90.59</v>
      </c>
      <c r="E554" s="64">
        <v>138.28</v>
      </c>
      <c r="F554" s="64">
        <v>78.739999999999995</v>
      </c>
      <c r="G554" s="64">
        <v>118.26</v>
      </c>
    </row>
    <row r="555" spans="1:7" s="58" customFormat="1" ht="12">
      <c r="A555" s="62" t="s">
        <v>185</v>
      </c>
      <c r="B555" s="64">
        <v>4.53</v>
      </c>
      <c r="C555" s="64">
        <v>11.29</v>
      </c>
      <c r="D555" s="64">
        <v>14.02</v>
      </c>
      <c r="E555" s="64">
        <v>13.72</v>
      </c>
      <c r="F555" s="64">
        <v>7.41</v>
      </c>
      <c r="G555" s="64">
        <v>6.77</v>
      </c>
    </row>
    <row r="556" spans="1:7" s="58" customFormat="1" ht="12">
      <c r="A556" s="46" t="s">
        <v>593</v>
      </c>
    </row>
    <row r="557" spans="1:7" s="58" customFormat="1" ht="12">
      <c r="A557" s="61" t="s">
        <v>710</v>
      </c>
    </row>
    <row r="558" spans="1:7" s="58" customFormat="1" ht="12">
      <c r="A558" s="62" t="s">
        <v>183</v>
      </c>
      <c r="B558" s="59">
        <v>2081</v>
      </c>
      <c r="C558" s="67">
        <v>558</v>
      </c>
      <c r="D558" s="59">
        <v>1431</v>
      </c>
      <c r="E558" s="59">
        <v>1301</v>
      </c>
      <c r="F558" s="59">
        <v>1891</v>
      </c>
      <c r="G558" s="59">
        <v>5233</v>
      </c>
    </row>
    <row r="559" spans="1:7" s="58" customFormat="1" ht="12">
      <c r="A559" s="62" t="s">
        <v>1064</v>
      </c>
      <c r="B559" s="65">
        <v>3.6</v>
      </c>
      <c r="C559" s="65">
        <v>2.2000000000000002</v>
      </c>
      <c r="D559" s="65">
        <v>3.9</v>
      </c>
      <c r="E559" s="65">
        <v>2.7</v>
      </c>
      <c r="F559" s="65">
        <v>2.9</v>
      </c>
      <c r="G559" s="65">
        <v>4.7</v>
      </c>
    </row>
    <row r="560" spans="1:7" s="58" customFormat="1" ht="12">
      <c r="A560" s="62" t="s">
        <v>184</v>
      </c>
      <c r="B560" s="64">
        <v>213.04</v>
      </c>
      <c r="C560" s="64">
        <v>42.42</v>
      </c>
      <c r="D560" s="64">
        <v>302.58999999999997</v>
      </c>
      <c r="E560" s="64">
        <v>69.73</v>
      </c>
      <c r="F560" s="64">
        <v>87.03</v>
      </c>
      <c r="G560" s="64">
        <v>994.5</v>
      </c>
    </row>
    <row r="561" spans="1:7" s="58" customFormat="1" ht="12">
      <c r="A561" s="62" t="s">
        <v>185</v>
      </c>
      <c r="B561" s="64">
        <v>10.24</v>
      </c>
      <c r="C561" s="64">
        <v>7.6</v>
      </c>
      <c r="D561" s="64">
        <v>21.15</v>
      </c>
      <c r="E561" s="64">
        <v>5.36</v>
      </c>
      <c r="F561" s="64">
        <v>4.5999999999999996</v>
      </c>
      <c r="G561" s="64">
        <v>19.010000000000002</v>
      </c>
    </row>
    <row r="562" spans="1:7" s="58" customFormat="1" ht="12">
      <c r="A562" s="46" t="s">
        <v>593</v>
      </c>
    </row>
    <row r="563" spans="1:7" s="58" customFormat="1" ht="12">
      <c r="A563" s="61" t="s">
        <v>711</v>
      </c>
    </row>
    <row r="564" spans="1:7" s="58" customFormat="1" ht="12">
      <c r="A564" s="62" t="s">
        <v>183</v>
      </c>
      <c r="B564" s="59">
        <v>6831</v>
      </c>
      <c r="C564" s="67">
        <v>645</v>
      </c>
      <c r="D564" s="59">
        <v>1766</v>
      </c>
      <c r="E564" s="59">
        <v>4227</v>
      </c>
      <c r="F564" s="59">
        <v>8262</v>
      </c>
      <c r="G564" s="59">
        <v>19302</v>
      </c>
    </row>
    <row r="565" spans="1:7" s="58" customFormat="1" ht="12">
      <c r="A565" s="62" t="s">
        <v>1064</v>
      </c>
      <c r="B565" s="65">
        <v>11.9</v>
      </c>
      <c r="C565" s="65">
        <v>2.6</v>
      </c>
      <c r="D565" s="65">
        <v>4.8</v>
      </c>
      <c r="E565" s="65">
        <v>8.9</v>
      </c>
      <c r="F565" s="65">
        <v>12.7</v>
      </c>
      <c r="G565" s="65">
        <v>17.2</v>
      </c>
    </row>
    <row r="566" spans="1:7" s="58" customFormat="1" ht="12">
      <c r="A566" s="62" t="s">
        <v>184</v>
      </c>
      <c r="B566" s="64">
        <v>146.30000000000001</v>
      </c>
      <c r="C566" s="64">
        <v>126.49</v>
      </c>
      <c r="D566" s="64">
        <v>70.66</v>
      </c>
      <c r="E566" s="64">
        <v>139.38999999999999</v>
      </c>
      <c r="F566" s="64">
        <v>215.04</v>
      </c>
      <c r="G566" s="64">
        <v>509.47</v>
      </c>
    </row>
    <row r="567" spans="1:7" s="58" customFormat="1" ht="12">
      <c r="A567" s="62" t="s">
        <v>185</v>
      </c>
      <c r="B567" s="64">
        <v>2.14</v>
      </c>
      <c r="C567" s="64">
        <v>19.62</v>
      </c>
      <c r="D567" s="64">
        <v>4</v>
      </c>
      <c r="E567" s="64">
        <v>3.3</v>
      </c>
      <c r="F567" s="64">
        <v>2.6</v>
      </c>
      <c r="G567" s="64">
        <v>2.64</v>
      </c>
    </row>
    <row r="568" spans="1:7" s="58" customFormat="1" ht="12">
      <c r="A568" s="66" t="s">
        <v>712</v>
      </c>
    </row>
    <row r="569" spans="1:7" s="58" customFormat="1" ht="12">
      <c r="A569" s="62" t="s">
        <v>183</v>
      </c>
      <c r="B569" s="67">
        <v>322</v>
      </c>
      <c r="C569" s="67">
        <v>88</v>
      </c>
      <c r="D569" s="67">
        <v>180</v>
      </c>
      <c r="E569" s="67">
        <v>238</v>
      </c>
      <c r="F569" s="67">
        <v>319</v>
      </c>
      <c r="G569" s="67">
        <v>785</v>
      </c>
    </row>
    <row r="570" spans="1:7" s="58" customFormat="1" ht="12">
      <c r="A570" s="62" t="s">
        <v>1064</v>
      </c>
      <c r="B570" s="65">
        <v>0.6</v>
      </c>
      <c r="C570" s="65">
        <v>0.4</v>
      </c>
      <c r="D570" s="65">
        <v>0.5</v>
      </c>
      <c r="E570" s="65">
        <v>0.5</v>
      </c>
      <c r="F570" s="65">
        <v>0.5</v>
      </c>
      <c r="G570" s="65">
        <v>0.7</v>
      </c>
    </row>
    <row r="571" spans="1:7" s="58" customFormat="1" ht="12">
      <c r="A571" s="62" t="s">
        <v>184</v>
      </c>
      <c r="B571" s="64">
        <v>13.8</v>
      </c>
      <c r="C571" s="64">
        <v>8.35</v>
      </c>
      <c r="D571" s="64">
        <v>15.15</v>
      </c>
      <c r="E571" s="64">
        <v>19.09</v>
      </c>
      <c r="F571" s="64">
        <v>21.72</v>
      </c>
      <c r="G571" s="64">
        <v>50.32</v>
      </c>
    </row>
    <row r="572" spans="1:7" s="58" customFormat="1" ht="12">
      <c r="A572" s="62" t="s">
        <v>185</v>
      </c>
      <c r="B572" s="64">
        <v>4.29</v>
      </c>
      <c r="C572" s="64">
        <v>9.4499999999999993</v>
      </c>
      <c r="D572" s="64">
        <v>8.4</v>
      </c>
      <c r="E572" s="64">
        <v>8.01</v>
      </c>
      <c r="F572" s="64">
        <v>6.81</v>
      </c>
      <c r="G572" s="64">
        <v>6.41</v>
      </c>
    </row>
    <row r="573" spans="1:7" s="58" customFormat="1" ht="12">
      <c r="A573" s="66" t="s">
        <v>713</v>
      </c>
    </row>
    <row r="574" spans="1:7" s="58" customFormat="1" ht="12">
      <c r="A574" s="62" t="s">
        <v>183</v>
      </c>
      <c r="B574" s="59">
        <v>6509</v>
      </c>
      <c r="C574" s="67">
        <v>556</v>
      </c>
      <c r="D574" s="59">
        <v>1586</v>
      </c>
      <c r="E574" s="59">
        <v>3989</v>
      </c>
      <c r="F574" s="59">
        <v>7942</v>
      </c>
      <c r="G574" s="59">
        <v>18517</v>
      </c>
    </row>
    <row r="575" spans="1:7" s="58" customFormat="1" ht="12">
      <c r="A575" s="62" t="s">
        <v>1064</v>
      </c>
      <c r="B575" s="65">
        <v>11.4</v>
      </c>
      <c r="C575" s="65">
        <v>2.2000000000000002</v>
      </c>
      <c r="D575" s="65">
        <v>4.3</v>
      </c>
      <c r="E575" s="65">
        <v>8.4</v>
      </c>
      <c r="F575" s="65">
        <v>12.2</v>
      </c>
      <c r="G575" s="65">
        <v>16.5</v>
      </c>
    </row>
    <row r="576" spans="1:7" s="58" customFormat="1" ht="12">
      <c r="A576" s="62" t="s">
        <v>184</v>
      </c>
      <c r="B576" s="64">
        <v>138.78</v>
      </c>
      <c r="C576" s="64">
        <v>125.43</v>
      </c>
      <c r="D576" s="64">
        <v>66.62</v>
      </c>
      <c r="E576" s="64">
        <v>135.82</v>
      </c>
      <c r="F576" s="64">
        <v>212.08</v>
      </c>
      <c r="G576" s="64">
        <v>499.08</v>
      </c>
    </row>
    <row r="577" spans="1:7" s="58" customFormat="1" ht="12">
      <c r="A577" s="62" t="s">
        <v>185</v>
      </c>
      <c r="B577" s="64">
        <v>2.13</v>
      </c>
      <c r="C577" s="64">
        <v>22.55</v>
      </c>
      <c r="D577" s="64">
        <v>4.2</v>
      </c>
      <c r="E577" s="64">
        <v>3.4</v>
      </c>
      <c r="F577" s="64">
        <v>2.67</v>
      </c>
      <c r="G577" s="64">
        <v>2.7</v>
      </c>
    </row>
    <row r="578" spans="1:7" s="58" customFormat="1" ht="12">
      <c r="A578" s="46" t="s">
        <v>593</v>
      </c>
    </row>
    <row r="579" spans="1:7" s="58" customFormat="1" ht="12">
      <c r="A579" s="43" t="s">
        <v>714</v>
      </c>
    </row>
    <row r="580" spans="1:7" s="58" customFormat="1" ht="12">
      <c r="A580" s="46" t="s">
        <v>593</v>
      </c>
    </row>
    <row r="581" spans="1:7" s="58" customFormat="1" ht="12">
      <c r="A581" s="61" t="s">
        <v>715</v>
      </c>
    </row>
    <row r="582" spans="1:7" s="58" customFormat="1" ht="12">
      <c r="A582" s="62" t="s">
        <v>183</v>
      </c>
      <c r="B582" s="60">
        <v>74664</v>
      </c>
      <c r="C582" s="60">
        <v>11389</v>
      </c>
      <c r="D582" s="60">
        <v>28976</v>
      </c>
      <c r="E582" s="60">
        <v>50563</v>
      </c>
      <c r="F582" s="60">
        <v>84173</v>
      </c>
      <c r="G582" s="60">
        <v>198674</v>
      </c>
    </row>
    <row r="583" spans="1:7" s="58" customFormat="1" ht="12">
      <c r="A583" s="62" t="s">
        <v>184</v>
      </c>
      <c r="B583" s="63">
        <v>1447.86</v>
      </c>
      <c r="C583" s="64">
        <v>154.83000000000001</v>
      </c>
      <c r="D583" s="64">
        <v>166.71</v>
      </c>
      <c r="E583" s="64">
        <v>252.84</v>
      </c>
      <c r="F583" s="64">
        <v>369.55</v>
      </c>
      <c r="G583" s="63">
        <v>6385.26</v>
      </c>
    </row>
    <row r="584" spans="1:7" s="58" customFormat="1" ht="12">
      <c r="A584" s="62" t="s">
        <v>185</v>
      </c>
      <c r="B584" s="64">
        <v>1.94</v>
      </c>
      <c r="C584" s="64">
        <v>1.36</v>
      </c>
      <c r="D584" s="64">
        <v>0.57999999999999996</v>
      </c>
      <c r="E584" s="64">
        <v>0.5</v>
      </c>
      <c r="F584" s="64">
        <v>0.44</v>
      </c>
      <c r="G584" s="64">
        <v>3.21</v>
      </c>
    </row>
    <row r="585" spans="1:7" s="58" customFormat="1" ht="12">
      <c r="A585" s="66" t="s">
        <v>716</v>
      </c>
    </row>
    <row r="586" spans="1:7" s="58" customFormat="1" ht="12">
      <c r="A586" s="62" t="s">
        <v>183</v>
      </c>
      <c r="B586" s="59">
        <v>57319</v>
      </c>
      <c r="C586" s="59">
        <v>3472</v>
      </c>
      <c r="D586" s="59">
        <v>15208</v>
      </c>
      <c r="E586" s="59">
        <v>37690</v>
      </c>
      <c r="F586" s="59">
        <v>70938</v>
      </c>
      <c r="G586" s="59">
        <v>159681</v>
      </c>
    </row>
    <row r="587" spans="1:7" s="58" customFormat="1" ht="12">
      <c r="A587" s="62" t="s">
        <v>1064</v>
      </c>
      <c r="B587" s="65">
        <v>76.8</v>
      </c>
      <c r="C587" s="65">
        <v>30.5</v>
      </c>
      <c r="D587" s="65">
        <v>52.5</v>
      </c>
      <c r="E587" s="65">
        <v>74.5</v>
      </c>
      <c r="F587" s="65">
        <v>84.3</v>
      </c>
      <c r="G587" s="65">
        <v>80.400000000000006</v>
      </c>
    </row>
    <row r="588" spans="1:7" s="58" customFormat="1" ht="12">
      <c r="A588" s="62" t="s">
        <v>184</v>
      </c>
      <c r="B588" s="64">
        <v>751.26</v>
      </c>
      <c r="C588" s="64">
        <v>148.12</v>
      </c>
      <c r="D588" s="64">
        <v>325.49</v>
      </c>
      <c r="E588" s="64">
        <v>541.33000000000004</v>
      </c>
      <c r="F588" s="64">
        <v>419.49</v>
      </c>
      <c r="G588" s="63">
        <v>2319.4899999999998</v>
      </c>
    </row>
    <row r="589" spans="1:7" s="58" customFormat="1" ht="12">
      <c r="A589" s="62" t="s">
        <v>185</v>
      </c>
      <c r="B589" s="64">
        <v>1.31</v>
      </c>
      <c r="C589" s="64">
        <v>4.2699999999999996</v>
      </c>
      <c r="D589" s="64">
        <v>2.14</v>
      </c>
      <c r="E589" s="64">
        <v>1.44</v>
      </c>
      <c r="F589" s="64">
        <v>0.59</v>
      </c>
      <c r="G589" s="64">
        <v>1.45</v>
      </c>
    </row>
    <row r="590" spans="1:7" s="58" customFormat="1" ht="12">
      <c r="A590" s="66" t="s">
        <v>717</v>
      </c>
    </row>
    <row r="591" spans="1:7" s="58" customFormat="1" ht="12">
      <c r="A591" s="62" t="s">
        <v>183</v>
      </c>
      <c r="B591" s="59">
        <v>6270</v>
      </c>
      <c r="C591" s="67">
        <v>143</v>
      </c>
      <c r="D591" s="67">
        <v>803</v>
      </c>
      <c r="E591" s="59">
        <v>1843</v>
      </c>
      <c r="F591" s="59">
        <v>3592</v>
      </c>
      <c r="G591" s="59">
        <v>25036</v>
      </c>
    </row>
    <row r="592" spans="1:7" s="58" customFormat="1" ht="12">
      <c r="A592" s="62" t="s">
        <v>1064</v>
      </c>
      <c r="B592" s="65">
        <v>8.4</v>
      </c>
      <c r="C592" s="65">
        <v>1.3</v>
      </c>
      <c r="D592" s="65">
        <v>2.8</v>
      </c>
      <c r="E592" s="65">
        <v>3.6</v>
      </c>
      <c r="F592" s="65">
        <v>4.3</v>
      </c>
      <c r="G592" s="65">
        <v>12.6</v>
      </c>
    </row>
    <row r="593" spans="1:7" s="58" customFormat="1" ht="12">
      <c r="A593" s="62" t="s">
        <v>184</v>
      </c>
      <c r="B593" s="63">
        <v>1162.8599999999999</v>
      </c>
      <c r="C593" s="64">
        <v>52.7</v>
      </c>
      <c r="D593" s="64">
        <v>126.14</v>
      </c>
      <c r="E593" s="64">
        <v>238.68</v>
      </c>
      <c r="F593" s="64">
        <v>321.08999999999997</v>
      </c>
      <c r="G593" s="63">
        <v>5801.62</v>
      </c>
    </row>
    <row r="594" spans="1:7" s="58" customFormat="1" ht="12">
      <c r="A594" s="62" t="s">
        <v>185</v>
      </c>
      <c r="B594" s="64">
        <v>18.55</v>
      </c>
      <c r="C594" s="64">
        <v>36.950000000000003</v>
      </c>
      <c r="D594" s="64">
        <v>15.72</v>
      </c>
      <c r="E594" s="64">
        <v>12.95</v>
      </c>
      <c r="F594" s="64">
        <v>8.94</v>
      </c>
      <c r="G594" s="64">
        <v>23.17</v>
      </c>
    </row>
    <row r="595" spans="1:7" s="58" customFormat="1" ht="12">
      <c r="A595" s="66" t="s">
        <v>718</v>
      </c>
    </row>
    <row r="596" spans="1:7" s="58" customFormat="1" ht="12">
      <c r="A596" s="62" t="s">
        <v>183</v>
      </c>
      <c r="B596" s="59">
        <v>8001</v>
      </c>
      <c r="C596" s="59">
        <v>5873</v>
      </c>
      <c r="D596" s="59">
        <v>10996</v>
      </c>
      <c r="E596" s="59">
        <v>9127</v>
      </c>
      <c r="F596" s="59">
        <v>7194</v>
      </c>
      <c r="G596" s="59">
        <v>6795</v>
      </c>
    </row>
    <row r="597" spans="1:7" s="58" customFormat="1" ht="12">
      <c r="A597" s="62" t="s">
        <v>1064</v>
      </c>
      <c r="B597" s="65">
        <v>10.7</v>
      </c>
      <c r="C597" s="65">
        <v>51.6</v>
      </c>
      <c r="D597" s="65">
        <v>37.9</v>
      </c>
      <c r="E597" s="65">
        <v>18.100000000000001</v>
      </c>
      <c r="F597" s="65">
        <v>8.5</v>
      </c>
      <c r="G597" s="65">
        <v>3.4</v>
      </c>
    </row>
    <row r="598" spans="1:7" s="58" customFormat="1" ht="12">
      <c r="A598" s="62" t="s">
        <v>184</v>
      </c>
      <c r="B598" s="64">
        <v>166.26</v>
      </c>
      <c r="C598" s="64">
        <v>204.02</v>
      </c>
      <c r="D598" s="64">
        <v>286.18</v>
      </c>
      <c r="E598" s="64">
        <v>373.87</v>
      </c>
      <c r="F598" s="64">
        <v>335.17</v>
      </c>
      <c r="G598" s="64">
        <v>524.98</v>
      </c>
    </row>
    <row r="599" spans="1:7" s="58" customFormat="1" ht="12">
      <c r="A599" s="62" t="s">
        <v>185</v>
      </c>
      <c r="B599" s="64">
        <v>2.08</v>
      </c>
      <c r="C599" s="64">
        <v>3.47</v>
      </c>
      <c r="D599" s="64">
        <v>2.6</v>
      </c>
      <c r="E599" s="64">
        <v>4.0999999999999996</v>
      </c>
      <c r="F599" s="64">
        <v>4.66</v>
      </c>
      <c r="G599" s="64">
        <v>7.73</v>
      </c>
    </row>
    <row r="600" spans="1:7" s="58" customFormat="1" ht="12">
      <c r="A600" s="66" t="s">
        <v>719</v>
      </c>
    </row>
    <row r="601" spans="1:7" s="58" customFormat="1" ht="12">
      <c r="A601" s="62" t="s">
        <v>183</v>
      </c>
      <c r="B601" s="59">
        <v>1751</v>
      </c>
      <c r="C601" s="67">
        <v>125</v>
      </c>
      <c r="D601" s="67">
        <v>382</v>
      </c>
      <c r="E601" s="67">
        <v>835</v>
      </c>
      <c r="F601" s="59">
        <v>1354</v>
      </c>
      <c r="G601" s="59">
        <v>6074</v>
      </c>
    </row>
    <row r="602" spans="1:7" s="58" customFormat="1" ht="12">
      <c r="A602" s="62" t="s">
        <v>1064</v>
      </c>
      <c r="B602" s="65">
        <v>2.2999999999999998</v>
      </c>
      <c r="C602" s="65">
        <v>1.1000000000000001</v>
      </c>
      <c r="D602" s="65">
        <v>1.3</v>
      </c>
      <c r="E602" s="65">
        <v>1.7</v>
      </c>
      <c r="F602" s="65">
        <v>1.6</v>
      </c>
      <c r="G602" s="65">
        <v>3.1</v>
      </c>
    </row>
    <row r="603" spans="1:7" s="58" customFormat="1" ht="12">
      <c r="A603" s="62" t="s">
        <v>184</v>
      </c>
      <c r="B603" s="64">
        <v>158.28</v>
      </c>
      <c r="C603" s="64">
        <v>33.299999999999997</v>
      </c>
      <c r="D603" s="64">
        <v>48.65</v>
      </c>
      <c r="E603" s="64">
        <v>100.39</v>
      </c>
      <c r="F603" s="64">
        <v>139.82</v>
      </c>
      <c r="G603" s="64">
        <v>730.69</v>
      </c>
    </row>
    <row r="604" spans="1:7" s="58" customFormat="1" ht="12">
      <c r="A604" s="62" t="s">
        <v>185</v>
      </c>
      <c r="B604" s="64">
        <v>9.0399999999999991</v>
      </c>
      <c r="C604" s="64">
        <v>26.68</v>
      </c>
      <c r="D604" s="64">
        <v>12.73</v>
      </c>
      <c r="E604" s="64">
        <v>12.02</v>
      </c>
      <c r="F604" s="64">
        <v>10.32</v>
      </c>
      <c r="G604" s="64">
        <v>12.03</v>
      </c>
    </row>
    <row r="605" spans="1:7" s="58" customFormat="1" ht="20">
      <c r="A605" s="66" t="s">
        <v>749</v>
      </c>
    </row>
    <row r="606" spans="1:7" s="58" customFormat="1" ht="12">
      <c r="A606" s="62" t="s">
        <v>183</v>
      </c>
      <c r="B606" s="67">
        <v>519</v>
      </c>
      <c r="C606" s="59">
        <v>1127</v>
      </c>
      <c r="D606" s="67">
        <v>759</v>
      </c>
      <c r="E606" s="67">
        <v>382</v>
      </c>
      <c r="F606" s="67">
        <v>256</v>
      </c>
      <c r="G606" s="67">
        <v>67</v>
      </c>
    </row>
    <row r="607" spans="1:7" s="58" customFormat="1" ht="12">
      <c r="A607" s="62" t="s">
        <v>1064</v>
      </c>
      <c r="B607" s="65">
        <v>0.7</v>
      </c>
      <c r="C607" s="65">
        <v>9.9</v>
      </c>
      <c r="D607" s="65">
        <v>2.6</v>
      </c>
      <c r="E607" s="65">
        <v>0.8</v>
      </c>
      <c r="F607" s="65">
        <v>0.3</v>
      </c>
      <c r="G607" s="52" t="s">
        <v>214</v>
      </c>
    </row>
    <row r="608" spans="1:7" s="58" customFormat="1" ht="12">
      <c r="A608" s="62" t="s">
        <v>184</v>
      </c>
      <c r="B608" s="64">
        <v>24.38</v>
      </c>
      <c r="C608" s="64">
        <v>65.62</v>
      </c>
      <c r="D608" s="64">
        <v>50.62</v>
      </c>
      <c r="E608" s="64">
        <v>33.72</v>
      </c>
      <c r="F608" s="64">
        <v>36.65</v>
      </c>
      <c r="G608" s="64">
        <v>20.58</v>
      </c>
    </row>
    <row r="609" spans="1:7" s="58" customFormat="1" ht="12">
      <c r="A609" s="62" t="s">
        <v>185</v>
      </c>
      <c r="B609" s="64">
        <v>4.7</v>
      </c>
      <c r="C609" s="64">
        <v>5.82</v>
      </c>
      <c r="D609" s="64">
        <v>6.66</v>
      </c>
      <c r="E609" s="64">
        <v>8.82</v>
      </c>
      <c r="F609" s="64">
        <v>14.34</v>
      </c>
      <c r="G609" s="64">
        <v>30.52</v>
      </c>
    </row>
    <row r="610" spans="1:7" s="58" customFormat="1" ht="20">
      <c r="A610" s="66" t="s">
        <v>742</v>
      </c>
    </row>
    <row r="611" spans="1:7" s="58" customFormat="1" ht="12">
      <c r="A611" s="62" t="s">
        <v>183</v>
      </c>
      <c r="B611" s="67">
        <v>444</v>
      </c>
      <c r="C611" s="67">
        <v>174</v>
      </c>
      <c r="D611" s="67">
        <v>421</v>
      </c>
      <c r="E611" s="67">
        <v>452</v>
      </c>
      <c r="F611" s="67">
        <v>588</v>
      </c>
      <c r="G611" s="67">
        <v>587</v>
      </c>
    </row>
    <row r="612" spans="1:7" s="58" customFormat="1" ht="12">
      <c r="A612" s="62" t="s">
        <v>1064</v>
      </c>
      <c r="B612" s="65">
        <v>0.6</v>
      </c>
      <c r="C612" s="65">
        <v>1.5</v>
      </c>
      <c r="D612" s="65">
        <v>1.5</v>
      </c>
      <c r="E612" s="65">
        <v>0.9</v>
      </c>
      <c r="F612" s="65">
        <v>0.7</v>
      </c>
      <c r="G612" s="65">
        <v>0.3</v>
      </c>
    </row>
    <row r="613" spans="1:7" s="58" customFormat="1" ht="12">
      <c r="A613" s="62" t="s">
        <v>184</v>
      </c>
      <c r="B613" s="64">
        <v>33.369999999999997</v>
      </c>
      <c r="C613" s="64">
        <v>20.079999999999998</v>
      </c>
      <c r="D613" s="64">
        <v>54.43</v>
      </c>
      <c r="E613" s="64">
        <v>57.54</v>
      </c>
      <c r="F613" s="64">
        <v>71.91</v>
      </c>
      <c r="G613" s="64">
        <v>95.19</v>
      </c>
    </row>
    <row r="614" spans="1:7" s="58" customFormat="1" ht="12">
      <c r="A614" s="62" t="s">
        <v>185</v>
      </c>
      <c r="B614" s="64">
        <v>7.51</v>
      </c>
      <c r="C614" s="64">
        <v>11.54</v>
      </c>
      <c r="D614" s="64">
        <v>12.94</v>
      </c>
      <c r="E614" s="64">
        <v>12.73</v>
      </c>
      <c r="F614" s="64">
        <v>12.22</v>
      </c>
      <c r="G614" s="64">
        <v>16.23</v>
      </c>
    </row>
    <row r="615" spans="1:7" s="58" customFormat="1" ht="12">
      <c r="A615" s="66" t="s">
        <v>723</v>
      </c>
    </row>
    <row r="616" spans="1:7" s="58" customFormat="1" ht="12">
      <c r="A616" s="62" t="s">
        <v>183</v>
      </c>
      <c r="B616" s="67">
        <v>360</v>
      </c>
      <c r="C616" s="67">
        <v>475</v>
      </c>
      <c r="D616" s="67">
        <v>408</v>
      </c>
      <c r="E616" s="67">
        <v>234</v>
      </c>
      <c r="F616" s="67">
        <v>249</v>
      </c>
      <c r="G616" s="67">
        <v>434</v>
      </c>
    </row>
    <row r="617" spans="1:7" s="58" customFormat="1" ht="12">
      <c r="A617" s="62" t="s">
        <v>1064</v>
      </c>
      <c r="B617" s="65">
        <v>0.5</v>
      </c>
      <c r="C617" s="65">
        <v>4.2</v>
      </c>
      <c r="D617" s="65">
        <v>1.4</v>
      </c>
      <c r="E617" s="65">
        <v>0.5</v>
      </c>
      <c r="F617" s="65">
        <v>0.3</v>
      </c>
      <c r="G617" s="65">
        <v>0.2</v>
      </c>
    </row>
    <row r="618" spans="1:7" s="58" customFormat="1" ht="12">
      <c r="A618" s="62" t="s">
        <v>184</v>
      </c>
      <c r="B618" s="64">
        <v>28.34</v>
      </c>
      <c r="C618" s="64">
        <v>47.02</v>
      </c>
      <c r="D618" s="64">
        <v>83.34</v>
      </c>
      <c r="E618" s="64">
        <v>32.99</v>
      </c>
      <c r="F618" s="64">
        <v>35.42</v>
      </c>
      <c r="G618" s="64">
        <v>87.09</v>
      </c>
    </row>
    <row r="619" spans="1:7" s="58" customFormat="1" ht="12">
      <c r="A619" s="62" t="s">
        <v>185</v>
      </c>
      <c r="B619" s="64">
        <v>7.87</v>
      </c>
      <c r="C619" s="64">
        <v>9.9</v>
      </c>
      <c r="D619" s="64">
        <v>20.440000000000001</v>
      </c>
      <c r="E619" s="64">
        <v>14.1</v>
      </c>
      <c r="F619" s="64">
        <v>14.2</v>
      </c>
      <c r="G619" s="64">
        <v>20.05</v>
      </c>
    </row>
    <row r="620" spans="1:7" s="58" customFormat="1" ht="12">
      <c r="A620" s="46" t="s">
        <v>593</v>
      </c>
    </row>
    <row r="621" spans="1:7" s="58" customFormat="1" ht="12">
      <c r="A621" s="61" t="s">
        <v>743</v>
      </c>
    </row>
    <row r="622" spans="1:7" s="58" customFormat="1" ht="12">
      <c r="A622" s="62" t="s">
        <v>183</v>
      </c>
      <c r="B622" s="59">
        <v>10489</v>
      </c>
      <c r="C622" s="67">
        <v>-443</v>
      </c>
      <c r="D622" s="67">
        <v>-447</v>
      </c>
      <c r="E622" s="59">
        <v>2882</v>
      </c>
      <c r="F622" s="59">
        <v>9108</v>
      </c>
      <c r="G622" s="59">
        <v>41459</v>
      </c>
    </row>
    <row r="623" spans="1:7" s="58" customFormat="1" ht="12">
      <c r="A623" s="62" t="s">
        <v>1064</v>
      </c>
      <c r="B623" s="65">
        <v>14</v>
      </c>
      <c r="C623" s="65">
        <v>-3.9</v>
      </c>
      <c r="D623" s="65">
        <v>-1.5</v>
      </c>
      <c r="E623" s="65">
        <v>5.7</v>
      </c>
      <c r="F623" s="65">
        <v>10.8</v>
      </c>
      <c r="G623" s="65">
        <v>20.9</v>
      </c>
    </row>
    <row r="624" spans="1:7" s="58" customFormat="1" ht="12">
      <c r="A624" s="62" t="s">
        <v>184</v>
      </c>
      <c r="B624" s="64">
        <v>508.27</v>
      </c>
      <c r="C624" s="64">
        <v>62.54</v>
      </c>
      <c r="D624" s="64">
        <v>106.07</v>
      </c>
      <c r="E624" s="64">
        <v>115.31</v>
      </c>
      <c r="F624" s="64">
        <v>146.16</v>
      </c>
      <c r="G624" s="63">
        <v>2405</v>
      </c>
    </row>
    <row r="625" spans="1:7" s="58" customFormat="1" ht="12">
      <c r="A625" s="62" t="s">
        <v>185</v>
      </c>
      <c r="B625" s="64">
        <v>4.8499999999999996</v>
      </c>
      <c r="C625" s="64">
        <v>-14.13</v>
      </c>
      <c r="D625" s="64">
        <v>-23.73</v>
      </c>
      <c r="E625" s="64">
        <v>4</v>
      </c>
      <c r="F625" s="64">
        <v>1.6</v>
      </c>
      <c r="G625" s="64">
        <v>5.8</v>
      </c>
    </row>
    <row r="626" spans="1:7" s="58" customFormat="1" ht="12">
      <c r="A626" s="66" t="s">
        <v>725</v>
      </c>
    </row>
    <row r="627" spans="1:7" s="58" customFormat="1" ht="12">
      <c r="A627" s="62" t="s">
        <v>183</v>
      </c>
      <c r="B627" s="59">
        <v>8367</v>
      </c>
      <c r="C627" s="67">
        <v>-416</v>
      </c>
      <c r="D627" s="67">
        <v>-637</v>
      </c>
      <c r="E627" s="59">
        <v>1954</v>
      </c>
      <c r="F627" s="59">
        <v>6859</v>
      </c>
      <c r="G627" s="59">
        <v>34172</v>
      </c>
    </row>
    <row r="628" spans="1:7" s="58" customFormat="1" ht="12">
      <c r="A628" s="62" t="s">
        <v>1064</v>
      </c>
      <c r="B628" s="65">
        <v>11.2</v>
      </c>
      <c r="C628" s="65">
        <v>-3.7</v>
      </c>
      <c r="D628" s="65">
        <v>-2.2000000000000002</v>
      </c>
      <c r="E628" s="65">
        <v>3.9</v>
      </c>
      <c r="F628" s="65">
        <v>8.1</v>
      </c>
      <c r="G628" s="65">
        <v>17.2</v>
      </c>
    </row>
    <row r="629" spans="1:7" s="58" customFormat="1" ht="12">
      <c r="A629" s="62" t="s">
        <v>184</v>
      </c>
      <c r="B629" s="64">
        <v>485.47</v>
      </c>
      <c r="C629" s="64">
        <v>43.05</v>
      </c>
      <c r="D629" s="64">
        <v>92.81</v>
      </c>
      <c r="E629" s="64">
        <v>77.069999999999993</v>
      </c>
      <c r="F629" s="64">
        <v>72.08</v>
      </c>
      <c r="G629" s="63">
        <v>2376.48</v>
      </c>
    </row>
    <row r="630" spans="1:7" s="58" customFormat="1" ht="12">
      <c r="A630" s="62" t="s">
        <v>185</v>
      </c>
      <c r="B630" s="64">
        <v>5.8</v>
      </c>
      <c r="C630" s="64">
        <v>-10.35</v>
      </c>
      <c r="D630" s="64">
        <v>-14.56</v>
      </c>
      <c r="E630" s="64">
        <v>3.94</v>
      </c>
      <c r="F630" s="64">
        <v>1.05</v>
      </c>
      <c r="G630" s="64">
        <v>6.95</v>
      </c>
    </row>
    <row r="631" spans="1:7" s="58" customFormat="1" ht="12">
      <c r="A631" s="66" t="s">
        <v>726</v>
      </c>
    </row>
    <row r="632" spans="1:7" s="58" customFormat="1" ht="12">
      <c r="A632" s="62" t="s">
        <v>183</v>
      </c>
      <c r="B632" s="59">
        <v>2046</v>
      </c>
      <c r="C632" s="67">
        <v>-62</v>
      </c>
      <c r="D632" s="67">
        <v>144</v>
      </c>
      <c r="E632" s="67">
        <v>851</v>
      </c>
      <c r="F632" s="59">
        <v>2188</v>
      </c>
      <c r="G632" s="59">
        <v>7130</v>
      </c>
    </row>
    <row r="633" spans="1:7" s="58" customFormat="1" ht="12">
      <c r="A633" s="62" t="s">
        <v>1064</v>
      </c>
      <c r="B633" s="65">
        <v>2.7</v>
      </c>
      <c r="C633" s="65">
        <v>-0.5</v>
      </c>
      <c r="D633" s="65">
        <v>0.5</v>
      </c>
      <c r="E633" s="65">
        <v>1.7</v>
      </c>
      <c r="F633" s="65">
        <v>2.6</v>
      </c>
      <c r="G633" s="65">
        <v>3.6</v>
      </c>
    </row>
    <row r="634" spans="1:7" s="58" customFormat="1" ht="12">
      <c r="A634" s="62" t="s">
        <v>184</v>
      </c>
      <c r="B634" s="64">
        <v>91.94</v>
      </c>
      <c r="C634" s="64">
        <v>19.52</v>
      </c>
      <c r="D634" s="64">
        <v>26.62</v>
      </c>
      <c r="E634" s="64">
        <v>42.95</v>
      </c>
      <c r="F634" s="64">
        <v>96.71</v>
      </c>
      <c r="G634" s="64">
        <v>278.99</v>
      </c>
    </row>
    <row r="635" spans="1:7" s="58" customFormat="1" ht="12">
      <c r="A635" s="62" t="s">
        <v>185</v>
      </c>
      <c r="B635" s="64">
        <v>4.49</v>
      </c>
      <c r="C635" s="64">
        <v>-31.58</v>
      </c>
      <c r="D635" s="64">
        <v>18.43</v>
      </c>
      <c r="E635" s="64">
        <v>5.05</v>
      </c>
      <c r="F635" s="64">
        <v>4.42</v>
      </c>
      <c r="G635" s="64">
        <v>3.91</v>
      </c>
    </row>
    <row r="636" spans="1:7" s="58" customFormat="1" ht="12">
      <c r="A636" s="66" t="s">
        <v>727</v>
      </c>
    </row>
    <row r="637" spans="1:7" s="58" customFormat="1" ht="12">
      <c r="A637" s="62" t="s">
        <v>183</v>
      </c>
      <c r="B637" s="67">
        <v>75</v>
      </c>
      <c r="C637" s="67">
        <v>35</v>
      </c>
      <c r="D637" s="67">
        <v>46</v>
      </c>
      <c r="E637" s="67">
        <v>77</v>
      </c>
      <c r="F637" s="67">
        <v>61</v>
      </c>
      <c r="G637" s="67">
        <v>157</v>
      </c>
    </row>
    <row r="638" spans="1:7" s="58" customFormat="1" ht="12">
      <c r="A638" s="62" t="s">
        <v>1064</v>
      </c>
      <c r="B638" s="65">
        <v>0.1</v>
      </c>
      <c r="C638" s="65">
        <v>0.3</v>
      </c>
      <c r="D638" s="65">
        <v>0.2</v>
      </c>
      <c r="E638" s="65">
        <v>0.2</v>
      </c>
      <c r="F638" s="65">
        <v>0.1</v>
      </c>
      <c r="G638" s="65">
        <v>0.1</v>
      </c>
    </row>
    <row r="639" spans="1:7" s="58" customFormat="1" ht="12">
      <c r="A639" s="62" t="s">
        <v>184</v>
      </c>
      <c r="B639" s="64">
        <v>17.97</v>
      </c>
      <c r="C639" s="64">
        <v>21.3</v>
      </c>
      <c r="D639" s="64">
        <v>19.75</v>
      </c>
      <c r="E639" s="64">
        <v>31.79</v>
      </c>
      <c r="F639" s="64">
        <v>16.02</v>
      </c>
      <c r="G639" s="64">
        <v>44.47</v>
      </c>
    </row>
    <row r="640" spans="1:7" s="58" customFormat="1" ht="12">
      <c r="A640" s="62" t="s">
        <v>185</v>
      </c>
      <c r="B640" s="64">
        <v>23.92</v>
      </c>
      <c r="C640" s="64">
        <v>60.95</v>
      </c>
      <c r="D640" s="64">
        <v>42.99</v>
      </c>
      <c r="E640" s="64">
        <v>41.33</v>
      </c>
      <c r="F640" s="64">
        <v>26.33</v>
      </c>
      <c r="G640" s="64">
        <v>28.3</v>
      </c>
    </row>
    <row r="641" spans="1:7" s="58" customFormat="1" ht="12">
      <c r="A641" s="46" t="s">
        <v>593</v>
      </c>
    </row>
    <row r="642" spans="1:7" s="58" customFormat="1" ht="12">
      <c r="A642" s="61" t="s">
        <v>596</v>
      </c>
    </row>
    <row r="643" spans="1:7" s="58" customFormat="1" ht="12">
      <c r="A643" s="62" t="s">
        <v>183</v>
      </c>
      <c r="B643" s="59">
        <v>64175</v>
      </c>
      <c r="C643" s="59">
        <v>11832</v>
      </c>
      <c r="D643" s="59">
        <v>29423</v>
      </c>
      <c r="E643" s="59">
        <v>47681</v>
      </c>
      <c r="F643" s="59">
        <v>75065</v>
      </c>
      <c r="G643" s="59">
        <v>157215</v>
      </c>
    </row>
    <row r="644" spans="1:7" s="58" customFormat="1" ht="12">
      <c r="A644" s="62" t="s">
        <v>1064</v>
      </c>
      <c r="B644" s="65">
        <v>86</v>
      </c>
      <c r="C644" s="65">
        <v>103.9</v>
      </c>
      <c r="D644" s="65">
        <v>101.5</v>
      </c>
      <c r="E644" s="65">
        <v>94.3</v>
      </c>
      <c r="F644" s="65">
        <v>89.2</v>
      </c>
      <c r="G644" s="65">
        <v>79.099999999999994</v>
      </c>
    </row>
    <row r="645" spans="1:7" s="58" customFormat="1" ht="12">
      <c r="A645" s="62" t="s">
        <v>184</v>
      </c>
      <c r="B645" s="64">
        <v>963.1</v>
      </c>
      <c r="C645" s="64">
        <v>169.42</v>
      </c>
      <c r="D645" s="64">
        <v>180.91</v>
      </c>
      <c r="E645" s="64">
        <v>260.45999999999998</v>
      </c>
      <c r="F645" s="64">
        <v>340.25</v>
      </c>
      <c r="G645" s="63">
        <v>4050.34</v>
      </c>
    </row>
    <row r="646" spans="1:7" s="58" customFormat="1" ht="12">
      <c r="A646" s="62" t="s">
        <v>185</v>
      </c>
      <c r="B646" s="64">
        <v>1.5</v>
      </c>
      <c r="C646" s="64">
        <v>1.43</v>
      </c>
      <c r="D646" s="64">
        <v>0.61</v>
      </c>
      <c r="E646" s="64">
        <v>0.55000000000000004</v>
      </c>
      <c r="F646" s="64">
        <v>0.45</v>
      </c>
      <c r="G646" s="64">
        <v>2.58</v>
      </c>
    </row>
    <row r="647" spans="1:7" s="58" customFormat="1" ht="12">
      <c r="A647" s="46" t="s">
        <v>593</v>
      </c>
    </row>
    <row r="648" spans="1:7" s="58" customFormat="1" ht="12">
      <c r="A648" s="43" t="s">
        <v>894</v>
      </c>
    </row>
    <row r="649" spans="1:7" s="58" customFormat="1" ht="12">
      <c r="A649" s="46" t="s">
        <v>593</v>
      </c>
    </row>
    <row r="650" spans="1:7" s="58" customFormat="1" ht="12">
      <c r="A650" s="61" t="s">
        <v>1065</v>
      </c>
    </row>
    <row r="651" spans="1:7" s="58" customFormat="1" ht="12">
      <c r="A651" s="62" t="s">
        <v>183</v>
      </c>
      <c r="B651" s="60">
        <v>8721</v>
      </c>
      <c r="C651" s="70">
        <v>-32</v>
      </c>
      <c r="D651" s="60">
        <v>1994</v>
      </c>
      <c r="E651" s="60">
        <v>4317</v>
      </c>
      <c r="F651" s="60">
        <v>8203</v>
      </c>
      <c r="G651" s="60">
        <v>29195</v>
      </c>
    </row>
    <row r="652" spans="1:7" s="58" customFormat="1" ht="12">
      <c r="A652" s="62" t="s">
        <v>184</v>
      </c>
      <c r="B652" s="63">
        <v>1059.57</v>
      </c>
      <c r="C652" s="63">
        <v>1036.69</v>
      </c>
      <c r="D652" s="63">
        <v>1354.01</v>
      </c>
      <c r="E652" s="63">
        <v>2343.36</v>
      </c>
      <c r="F652" s="63">
        <v>2572.23</v>
      </c>
      <c r="G652" s="63">
        <v>4347.9399999999996</v>
      </c>
    </row>
    <row r="653" spans="1:7" s="58" customFormat="1" ht="12">
      <c r="A653" s="62" t="s">
        <v>185</v>
      </c>
      <c r="B653" s="64">
        <v>12.15</v>
      </c>
      <c r="C653" s="63">
        <v>-3288.04</v>
      </c>
      <c r="D653" s="64">
        <v>67.89</v>
      </c>
      <c r="E653" s="64">
        <v>54.28</v>
      </c>
      <c r="F653" s="64">
        <v>31.36</v>
      </c>
      <c r="G653" s="64">
        <v>14.89</v>
      </c>
    </row>
    <row r="654" spans="1:7" s="58" customFormat="1" ht="12">
      <c r="A654" s="66" t="s">
        <v>1066</v>
      </c>
    </row>
    <row r="655" spans="1:7" s="58" customFormat="1" ht="12">
      <c r="A655" s="62" t="s">
        <v>183</v>
      </c>
      <c r="B655" s="59">
        <v>15570</v>
      </c>
      <c r="C655" s="59">
        <v>1563</v>
      </c>
      <c r="D655" s="59">
        <v>5280</v>
      </c>
      <c r="E655" s="59">
        <v>9567</v>
      </c>
      <c r="F655" s="59">
        <v>17277</v>
      </c>
      <c r="G655" s="59">
        <v>44264</v>
      </c>
    </row>
    <row r="656" spans="1:7" s="58" customFormat="1" ht="12">
      <c r="A656" s="62" t="s">
        <v>184</v>
      </c>
      <c r="B656" s="64">
        <v>981.31</v>
      </c>
      <c r="C656" s="63">
        <v>1014.5</v>
      </c>
      <c r="D656" s="63">
        <v>1235.95</v>
      </c>
      <c r="E656" s="63">
        <v>2068.13</v>
      </c>
      <c r="F656" s="63">
        <v>2776.87</v>
      </c>
      <c r="G656" s="63">
        <v>4392.95</v>
      </c>
    </row>
    <row r="657" spans="1:7" s="58" customFormat="1" ht="12">
      <c r="A657" s="62" t="s">
        <v>185</v>
      </c>
      <c r="B657" s="64">
        <v>6.3</v>
      </c>
      <c r="C657" s="64">
        <v>64.91</v>
      </c>
      <c r="D657" s="64">
        <v>23.41</v>
      </c>
      <c r="E657" s="64">
        <v>21.62</v>
      </c>
      <c r="F657" s="64">
        <v>16.07</v>
      </c>
      <c r="G657" s="64">
        <v>9.92</v>
      </c>
    </row>
    <row r="658" spans="1:7" s="58" customFormat="1" ht="12">
      <c r="A658" s="66" t="s">
        <v>1067</v>
      </c>
    </row>
    <row r="659" spans="1:7" s="58" customFormat="1" ht="12">
      <c r="A659" s="62" t="s">
        <v>183</v>
      </c>
      <c r="B659" s="59">
        <v>6848</v>
      </c>
      <c r="C659" s="59">
        <v>1595</v>
      </c>
      <c r="D659" s="59">
        <v>3286</v>
      </c>
      <c r="E659" s="59">
        <v>5250</v>
      </c>
      <c r="F659" s="59">
        <v>9073</v>
      </c>
      <c r="G659" s="59">
        <v>15070</v>
      </c>
    </row>
    <row r="660" spans="1:7" s="58" customFormat="1" ht="12">
      <c r="A660" s="62" t="s">
        <v>184</v>
      </c>
      <c r="B660" s="64">
        <v>611.08000000000004</v>
      </c>
      <c r="C660" s="64">
        <v>363.44</v>
      </c>
      <c r="D660" s="64">
        <v>623.53</v>
      </c>
      <c r="E660" s="63">
        <v>1149.28</v>
      </c>
      <c r="F660" s="63">
        <v>1362.71</v>
      </c>
      <c r="G660" s="63">
        <v>2438.38</v>
      </c>
    </row>
    <row r="661" spans="1:7" s="58" customFormat="1" ht="12">
      <c r="A661" s="62" t="s">
        <v>185</v>
      </c>
      <c r="B661" s="64">
        <v>8.92</v>
      </c>
      <c r="C661" s="64">
        <v>22.79</v>
      </c>
      <c r="D661" s="64">
        <v>18.98</v>
      </c>
      <c r="E661" s="64">
        <v>21.89</v>
      </c>
      <c r="F661" s="64">
        <v>15.02</v>
      </c>
      <c r="G661" s="64">
        <v>16.18</v>
      </c>
    </row>
    <row r="662" spans="1:7" s="58" customFormat="1" ht="12">
      <c r="A662" s="46" t="s">
        <v>593</v>
      </c>
    </row>
    <row r="663" spans="1:7" s="58" customFormat="1" ht="12">
      <c r="A663" s="61" t="s">
        <v>1068</v>
      </c>
    </row>
    <row r="664" spans="1:7" s="58" customFormat="1" ht="12">
      <c r="A664" s="66" t="s">
        <v>1069</v>
      </c>
    </row>
    <row r="665" spans="1:7" s="58" customFormat="1" ht="12">
      <c r="A665" s="62" t="s">
        <v>183</v>
      </c>
      <c r="B665" s="67">
        <v>718</v>
      </c>
      <c r="C665" s="67">
        <v>479</v>
      </c>
      <c r="D665" s="67">
        <v>663</v>
      </c>
      <c r="E665" s="67">
        <v>763</v>
      </c>
      <c r="F665" s="67">
        <v>506</v>
      </c>
      <c r="G665" s="59">
        <v>1178</v>
      </c>
    </row>
    <row r="666" spans="1:7" s="58" customFormat="1" ht="12">
      <c r="A666" s="62" t="s">
        <v>184</v>
      </c>
      <c r="B666" s="64">
        <v>159.13</v>
      </c>
      <c r="C666" s="64">
        <v>148.78</v>
      </c>
      <c r="D666" s="64">
        <v>232.54</v>
      </c>
      <c r="E666" s="64">
        <v>157.33000000000001</v>
      </c>
      <c r="F666" s="64">
        <v>78.150000000000006</v>
      </c>
      <c r="G666" s="64">
        <v>689.06</v>
      </c>
    </row>
    <row r="667" spans="1:7" s="58" customFormat="1" ht="12">
      <c r="A667" s="62" t="s">
        <v>185</v>
      </c>
      <c r="B667" s="64">
        <v>22.17</v>
      </c>
      <c r="C667" s="64">
        <v>31.07</v>
      </c>
      <c r="D667" s="64">
        <v>35.08</v>
      </c>
      <c r="E667" s="64">
        <v>20.61</v>
      </c>
      <c r="F667" s="64">
        <v>15.45</v>
      </c>
      <c r="G667" s="64">
        <v>58.48</v>
      </c>
    </row>
    <row r="668" spans="1:7" s="58" customFormat="1" ht="12">
      <c r="A668" s="66" t="s">
        <v>1070</v>
      </c>
    </row>
    <row r="669" spans="1:7" s="58" customFormat="1" ht="12">
      <c r="A669" s="62" t="s">
        <v>183</v>
      </c>
      <c r="B669" s="59">
        <v>-1908</v>
      </c>
      <c r="C669" s="67">
        <v>-398</v>
      </c>
      <c r="D669" s="67">
        <v>-645</v>
      </c>
      <c r="E669" s="59">
        <v>-1553</v>
      </c>
      <c r="F669" s="59">
        <v>-2127</v>
      </c>
      <c r="G669" s="59">
        <v>-4830</v>
      </c>
    </row>
    <row r="670" spans="1:7" s="58" customFormat="1" ht="12">
      <c r="A670" s="62" t="s">
        <v>184</v>
      </c>
      <c r="B670" s="64">
        <v>94.38</v>
      </c>
      <c r="C670" s="64">
        <v>29.68</v>
      </c>
      <c r="D670" s="64">
        <v>35.28</v>
      </c>
      <c r="E670" s="64">
        <v>392.53</v>
      </c>
      <c r="F670" s="64">
        <v>47.98</v>
      </c>
      <c r="G670" s="64">
        <v>204.56</v>
      </c>
    </row>
    <row r="671" spans="1:7" s="58" customFormat="1" ht="12">
      <c r="A671" s="62" t="s">
        <v>185</v>
      </c>
      <c r="B671" s="64">
        <v>-4.95</v>
      </c>
      <c r="C671" s="64">
        <v>-7.46</v>
      </c>
      <c r="D671" s="64">
        <v>-5.47</v>
      </c>
      <c r="E671" s="64">
        <v>-25.28</v>
      </c>
      <c r="F671" s="64">
        <v>-2.2599999999999998</v>
      </c>
      <c r="G671" s="64">
        <v>-4.2300000000000004</v>
      </c>
    </row>
    <row r="672" spans="1:7" s="58" customFormat="1" ht="12">
      <c r="A672" s="66" t="s">
        <v>1071</v>
      </c>
    </row>
    <row r="673" spans="1:7" s="58" customFormat="1" ht="12">
      <c r="A673" s="62" t="s">
        <v>183</v>
      </c>
      <c r="B673" s="59">
        <v>172263</v>
      </c>
      <c r="C673" s="59">
        <v>63932</v>
      </c>
      <c r="D673" s="59">
        <v>102084</v>
      </c>
      <c r="E673" s="59">
        <v>128788</v>
      </c>
      <c r="F673" s="59">
        <v>186282</v>
      </c>
      <c r="G673" s="59">
        <v>380958</v>
      </c>
    </row>
    <row r="674" spans="1:7" s="58" customFormat="1" ht="12">
      <c r="A674" s="62" t="s">
        <v>184</v>
      </c>
      <c r="B674" s="63">
        <v>3390.32</v>
      </c>
      <c r="C674" s="63">
        <v>2930.56</v>
      </c>
      <c r="D674" s="63">
        <v>2718.88</v>
      </c>
      <c r="E674" s="63">
        <v>5338.71</v>
      </c>
      <c r="F674" s="63">
        <v>3264.75</v>
      </c>
      <c r="G674" s="63">
        <v>11949.55</v>
      </c>
    </row>
    <row r="675" spans="1:7" s="58" customFormat="1" ht="12">
      <c r="A675" s="62" t="s">
        <v>185</v>
      </c>
      <c r="B675" s="64">
        <v>1.97</v>
      </c>
      <c r="C675" s="64">
        <v>4.58</v>
      </c>
      <c r="D675" s="64">
        <v>2.66</v>
      </c>
      <c r="E675" s="64">
        <v>4.1500000000000004</v>
      </c>
      <c r="F675" s="64">
        <v>1.75</v>
      </c>
      <c r="G675" s="64">
        <v>3.14</v>
      </c>
    </row>
    <row r="676" spans="1:7" s="58" customFormat="1" ht="12">
      <c r="A676" s="66" t="s">
        <v>1072</v>
      </c>
    </row>
    <row r="677" spans="1:7" s="58" customFormat="1" ht="12">
      <c r="A677" s="62" t="s">
        <v>183</v>
      </c>
      <c r="B677" s="67">
        <v>971</v>
      </c>
      <c r="C677" s="67">
        <v>431</v>
      </c>
      <c r="D677" s="67">
        <v>644</v>
      </c>
      <c r="E677" s="67">
        <v>799</v>
      </c>
      <c r="F677" s="59">
        <v>1092</v>
      </c>
      <c r="G677" s="59">
        <v>1894</v>
      </c>
    </row>
    <row r="678" spans="1:7" s="58" customFormat="1" ht="12">
      <c r="A678" s="62" t="s">
        <v>184</v>
      </c>
      <c r="B678" s="64">
        <v>10.93</v>
      </c>
      <c r="C678" s="64">
        <v>15.05</v>
      </c>
      <c r="D678" s="64">
        <v>13.25</v>
      </c>
      <c r="E678" s="64">
        <v>20.13</v>
      </c>
      <c r="F678" s="64">
        <v>14.82</v>
      </c>
      <c r="G678" s="64">
        <v>38.01</v>
      </c>
    </row>
    <row r="679" spans="1:7" s="58" customFormat="1" ht="12">
      <c r="A679" s="62" t="s">
        <v>185</v>
      </c>
      <c r="B679" s="64">
        <v>1.1299999999999999</v>
      </c>
      <c r="C679" s="64">
        <v>3.49</v>
      </c>
      <c r="D679" s="64">
        <v>2.06</v>
      </c>
      <c r="E679" s="64">
        <v>2.52</v>
      </c>
      <c r="F679" s="64">
        <v>1.36</v>
      </c>
      <c r="G679" s="64">
        <v>2.0099999999999998</v>
      </c>
    </row>
    <row r="680" spans="1:7" s="58" customFormat="1" ht="12">
      <c r="A680" s="46" t="s">
        <v>593</v>
      </c>
    </row>
    <row r="681" spans="1:7" s="58" customFormat="1" ht="12">
      <c r="A681" s="61" t="s">
        <v>1073</v>
      </c>
    </row>
    <row r="682" spans="1:7" s="58" customFormat="1" ht="12">
      <c r="A682" s="62" t="s">
        <v>183</v>
      </c>
      <c r="B682" s="59">
        <v>1125</v>
      </c>
      <c r="C682" s="67">
        <v>374</v>
      </c>
      <c r="D682" s="67">
        <v>665</v>
      </c>
      <c r="E682" s="67">
        <v>840</v>
      </c>
      <c r="F682" s="67">
        <v>935</v>
      </c>
      <c r="G682" s="59">
        <v>2816</v>
      </c>
    </row>
    <row r="683" spans="1:7" s="58" customFormat="1" ht="12">
      <c r="A683" s="62" t="s">
        <v>184</v>
      </c>
      <c r="B683" s="64">
        <v>57.62</v>
      </c>
      <c r="C683" s="64">
        <v>27.68</v>
      </c>
      <c r="D683" s="64">
        <v>51.38</v>
      </c>
      <c r="E683" s="64">
        <v>91.17</v>
      </c>
      <c r="F683" s="64">
        <v>79.78</v>
      </c>
      <c r="G683" s="64">
        <v>209</v>
      </c>
    </row>
    <row r="684" spans="1:7" s="58" customFormat="1" ht="12">
      <c r="A684" s="62" t="s">
        <v>185</v>
      </c>
      <c r="B684" s="64">
        <v>5.12</v>
      </c>
      <c r="C684" s="64">
        <v>7.41</v>
      </c>
      <c r="D684" s="64">
        <v>7.72</v>
      </c>
      <c r="E684" s="64">
        <v>10.85</v>
      </c>
      <c r="F684" s="64">
        <v>8.5299999999999994</v>
      </c>
      <c r="G684" s="64">
        <v>7.42</v>
      </c>
    </row>
    <row r="685" spans="1:7" s="58" customFormat="1" ht="12">
      <c r="A685" s="66" t="s">
        <v>617</v>
      </c>
    </row>
    <row r="686" spans="1:7" s="58" customFormat="1" ht="12">
      <c r="A686" s="62" t="s">
        <v>183</v>
      </c>
      <c r="B686" s="67">
        <v>74</v>
      </c>
      <c r="C686" s="67">
        <v>51</v>
      </c>
      <c r="D686" s="67">
        <v>42</v>
      </c>
      <c r="E686" s="67">
        <v>56</v>
      </c>
      <c r="F686" s="67">
        <v>56</v>
      </c>
      <c r="G686" s="67">
        <v>168</v>
      </c>
    </row>
    <row r="687" spans="1:7" s="58" customFormat="1" ht="12">
      <c r="A687" s="62" t="s">
        <v>184</v>
      </c>
      <c r="B687" s="64">
        <v>4.53</v>
      </c>
      <c r="C687" s="64">
        <v>13.04</v>
      </c>
      <c r="D687" s="64">
        <v>6.58</v>
      </c>
      <c r="E687" s="64">
        <v>10.17</v>
      </c>
      <c r="F687" s="64">
        <v>8.91</v>
      </c>
      <c r="G687" s="64">
        <v>18.440000000000001</v>
      </c>
    </row>
    <row r="688" spans="1:7" s="58" customFormat="1" ht="12">
      <c r="A688" s="62" t="s">
        <v>185</v>
      </c>
      <c r="B688" s="64">
        <v>6.09</v>
      </c>
      <c r="C688" s="64">
        <v>25.7</v>
      </c>
      <c r="D688" s="64">
        <v>15.8</v>
      </c>
      <c r="E688" s="64">
        <v>18.32</v>
      </c>
      <c r="F688" s="64">
        <v>15.85</v>
      </c>
      <c r="G688" s="64">
        <v>10.96</v>
      </c>
    </row>
    <row r="689" spans="1:7" s="58" customFormat="1" ht="12">
      <c r="A689" s="66" t="s">
        <v>644</v>
      </c>
    </row>
    <row r="690" spans="1:7" s="58" customFormat="1" ht="12">
      <c r="A690" s="62" t="s">
        <v>183</v>
      </c>
      <c r="B690" s="67">
        <v>13</v>
      </c>
      <c r="C690" s="67">
        <v>10</v>
      </c>
      <c r="D690" s="67">
        <v>8</v>
      </c>
      <c r="E690" s="67">
        <v>8</v>
      </c>
      <c r="F690" s="67">
        <v>13</v>
      </c>
      <c r="G690" s="67">
        <v>23</v>
      </c>
    </row>
    <row r="691" spans="1:7" s="58" customFormat="1" ht="12">
      <c r="A691" s="62" t="s">
        <v>184</v>
      </c>
      <c r="B691" s="64">
        <v>1.91</v>
      </c>
      <c r="C691" s="64">
        <v>4.33</v>
      </c>
      <c r="D691" s="64">
        <v>3.46</v>
      </c>
      <c r="E691" s="64">
        <v>3.37</v>
      </c>
      <c r="F691" s="64">
        <v>6.47</v>
      </c>
      <c r="G691" s="64">
        <v>5.17</v>
      </c>
    </row>
    <row r="692" spans="1:7" s="58" customFormat="1" ht="12">
      <c r="A692" s="62" t="s">
        <v>185</v>
      </c>
      <c r="B692" s="64">
        <v>15.05</v>
      </c>
      <c r="C692" s="64">
        <v>41.58</v>
      </c>
      <c r="D692" s="64">
        <v>41.96</v>
      </c>
      <c r="E692" s="64">
        <v>41.44</v>
      </c>
      <c r="F692" s="64">
        <v>48.13</v>
      </c>
      <c r="G692" s="64">
        <v>22.22</v>
      </c>
    </row>
    <row r="693" spans="1:7" s="58" customFormat="1" ht="12">
      <c r="A693" s="66" t="s">
        <v>645</v>
      </c>
    </row>
    <row r="694" spans="1:7" s="58" customFormat="1" ht="12">
      <c r="A694" s="62" t="s">
        <v>183</v>
      </c>
      <c r="B694" s="67">
        <v>238</v>
      </c>
      <c r="C694" s="67">
        <v>105</v>
      </c>
      <c r="D694" s="67">
        <v>158</v>
      </c>
      <c r="E694" s="67">
        <v>198</v>
      </c>
      <c r="F694" s="67">
        <v>168</v>
      </c>
      <c r="G694" s="67">
        <v>562</v>
      </c>
    </row>
    <row r="695" spans="1:7" s="58" customFormat="1" ht="12">
      <c r="A695" s="62" t="s">
        <v>184</v>
      </c>
      <c r="B695" s="64">
        <v>15.6</v>
      </c>
      <c r="C695" s="64">
        <v>9.2899999999999991</v>
      </c>
      <c r="D695" s="64">
        <v>19.11</v>
      </c>
      <c r="E695" s="64">
        <v>25.61</v>
      </c>
      <c r="F695" s="64">
        <v>22.21</v>
      </c>
      <c r="G695" s="64">
        <v>54.83</v>
      </c>
    </row>
    <row r="696" spans="1:7" s="58" customFormat="1" ht="12">
      <c r="A696" s="62" t="s">
        <v>185</v>
      </c>
      <c r="B696" s="64">
        <v>6.55</v>
      </c>
      <c r="C696" s="64">
        <v>8.81</v>
      </c>
      <c r="D696" s="64">
        <v>12.08</v>
      </c>
      <c r="E696" s="64">
        <v>12.92</v>
      </c>
      <c r="F696" s="64">
        <v>13.19</v>
      </c>
      <c r="G696" s="64">
        <v>9.76</v>
      </c>
    </row>
    <row r="697" spans="1:7" s="58" customFormat="1" ht="12">
      <c r="A697" s="68" t="s">
        <v>662</v>
      </c>
    </row>
    <row r="698" spans="1:7" s="58" customFormat="1" ht="12">
      <c r="A698" s="62" t="s">
        <v>183</v>
      </c>
      <c r="B698" s="67">
        <v>26</v>
      </c>
      <c r="C698" s="67">
        <v>7</v>
      </c>
      <c r="D698" s="67">
        <v>22</v>
      </c>
      <c r="E698" s="67">
        <v>19</v>
      </c>
      <c r="F698" s="67">
        <v>23</v>
      </c>
      <c r="G698" s="67">
        <v>59</v>
      </c>
    </row>
    <row r="699" spans="1:7" s="58" customFormat="1" ht="12">
      <c r="A699" s="62" t="s">
        <v>184</v>
      </c>
      <c r="B699" s="64">
        <v>2.35</v>
      </c>
      <c r="C699" s="64">
        <v>2.41</v>
      </c>
      <c r="D699" s="64">
        <v>4.18</v>
      </c>
      <c r="E699" s="64">
        <v>3.52</v>
      </c>
      <c r="F699" s="64">
        <v>5.17</v>
      </c>
      <c r="G699" s="64">
        <v>11.51</v>
      </c>
    </row>
    <row r="700" spans="1:7" s="58" customFormat="1" ht="12">
      <c r="A700" s="62" t="s">
        <v>185</v>
      </c>
      <c r="B700" s="64">
        <v>9.1199999999999992</v>
      </c>
      <c r="C700" s="64">
        <v>36.130000000000003</v>
      </c>
      <c r="D700" s="64">
        <v>19.190000000000001</v>
      </c>
      <c r="E700" s="64">
        <v>18.690000000000001</v>
      </c>
      <c r="F700" s="64">
        <v>22.43</v>
      </c>
      <c r="G700" s="64">
        <v>19.63</v>
      </c>
    </row>
    <row r="701" spans="1:7" s="58" customFormat="1" ht="12">
      <c r="A701" s="68" t="s">
        <v>667</v>
      </c>
    </row>
    <row r="702" spans="1:7" s="58" customFormat="1" ht="12">
      <c r="A702" s="62" t="s">
        <v>183</v>
      </c>
      <c r="B702" s="67">
        <v>10</v>
      </c>
      <c r="C702" s="67">
        <v>2</v>
      </c>
      <c r="D702" s="67">
        <v>4</v>
      </c>
      <c r="E702" s="67">
        <v>11</v>
      </c>
      <c r="F702" s="67">
        <v>11</v>
      </c>
      <c r="G702" s="67">
        <v>21</v>
      </c>
    </row>
    <row r="703" spans="1:7" s="58" customFormat="1" ht="12">
      <c r="A703" s="62" t="s">
        <v>184</v>
      </c>
      <c r="B703" s="64">
        <v>1.9</v>
      </c>
      <c r="C703" s="64">
        <v>1.1299999999999999</v>
      </c>
      <c r="D703" s="64">
        <v>1.84</v>
      </c>
      <c r="E703" s="64">
        <v>4.5999999999999996</v>
      </c>
      <c r="F703" s="64">
        <v>5.61</v>
      </c>
      <c r="G703" s="64">
        <v>5.66</v>
      </c>
    </row>
    <row r="704" spans="1:7" s="58" customFormat="1" ht="12">
      <c r="A704" s="62" t="s">
        <v>185</v>
      </c>
      <c r="B704" s="64">
        <v>18.66</v>
      </c>
      <c r="C704" s="64">
        <v>47.69</v>
      </c>
      <c r="D704" s="64">
        <v>41.43</v>
      </c>
      <c r="E704" s="64">
        <v>40.020000000000003</v>
      </c>
      <c r="F704" s="64">
        <v>49.68</v>
      </c>
      <c r="G704" s="64">
        <v>26.47</v>
      </c>
    </row>
    <row r="705" spans="1:7" s="58" customFormat="1" ht="12">
      <c r="A705" s="68" t="s">
        <v>1074</v>
      </c>
    </row>
    <row r="706" spans="1:7" s="58" customFormat="1" ht="12">
      <c r="A706" s="62" t="s">
        <v>183</v>
      </c>
      <c r="B706" s="67">
        <v>21</v>
      </c>
      <c r="C706" s="67">
        <v>8</v>
      </c>
      <c r="D706" s="67">
        <v>12</v>
      </c>
      <c r="E706" s="67">
        <v>21</v>
      </c>
      <c r="F706" s="67">
        <v>19</v>
      </c>
      <c r="G706" s="67">
        <v>46</v>
      </c>
    </row>
    <row r="707" spans="1:7" s="58" customFormat="1" ht="12">
      <c r="A707" s="62" t="s">
        <v>184</v>
      </c>
      <c r="B707" s="64">
        <v>2.52</v>
      </c>
      <c r="C707" s="64">
        <v>3.01</v>
      </c>
      <c r="D707" s="64">
        <v>3.48</v>
      </c>
      <c r="E707" s="64">
        <v>6</v>
      </c>
      <c r="F707" s="64">
        <v>5.42</v>
      </c>
      <c r="G707" s="64">
        <v>9.5500000000000007</v>
      </c>
    </row>
    <row r="708" spans="1:7" s="58" customFormat="1" ht="12">
      <c r="A708" s="62" t="s">
        <v>185</v>
      </c>
      <c r="B708" s="64">
        <v>11.8</v>
      </c>
      <c r="C708" s="64">
        <v>35.68</v>
      </c>
      <c r="D708" s="64">
        <v>29.31</v>
      </c>
      <c r="E708" s="64">
        <v>28.14</v>
      </c>
      <c r="F708" s="64">
        <v>28.68</v>
      </c>
      <c r="G708" s="64">
        <v>20.57</v>
      </c>
    </row>
    <row r="709" spans="1:7" s="58" customFormat="1" ht="12">
      <c r="A709" s="69" t="s">
        <v>670</v>
      </c>
    </row>
    <row r="710" spans="1:7" s="58" customFormat="1" ht="12">
      <c r="A710" s="62" t="s">
        <v>183</v>
      </c>
      <c r="B710" s="67">
        <v>9</v>
      </c>
      <c r="C710" s="67">
        <v>3</v>
      </c>
      <c r="D710" s="67">
        <v>5</v>
      </c>
      <c r="E710" s="67">
        <v>9</v>
      </c>
      <c r="F710" s="67">
        <v>7</v>
      </c>
      <c r="G710" s="67">
        <v>18</v>
      </c>
    </row>
    <row r="711" spans="1:7" s="58" customFormat="1" ht="12">
      <c r="A711" s="62" t="s">
        <v>184</v>
      </c>
      <c r="B711" s="64">
        <v>1.82</v>
      </c>
      <c r="C711" s="64">
        <v>2.2799999999999998</v>
      </c>
      <c r="D711" s="64">
        <v>2.74</v>
      </c>
      <c r="E711" s="64">
        <v>3.67</v>
      </c>
      <c r="F711" s="64">
        <v>3.44</v>
      </c>
      <c r="G711" s="64">
        <v>4.1900000000000004</v>
      </c>
    </row>
    <row r="712" spans="1:7" s="58" customFormat="1" ht="12">
      <c r="A712" s="62" t="s">
        <v>185</v>
      </c>
      <c r="B712" s="64">
        <v>21.17</v>
      </c>
      <c r="C712" s="64">
        <v>65.33</v>
      </c>
      <c r="D712" s="64">
        <v>50.63</v>
      </c>
      <c r="E712" s="64">
        <v>42.17</v>
      </c>
      <c r="F712" s="64">
        <v>46.01</v>
      </c>
      <c r="G712" s="64">
        <v>23.41</v>
      </c>
    </row>
    <row r="713" spans="1:7" s="58" customFormat="1" ht="12">
      <c r="A713" s="69" t="s">
        <v>1075</v>
      </c>
    </row>
    <row r="714" spans="1:7" s="58" customFormat="1" ht="12">
      <c r="A714" s="62" t="s">
        <v>183</v>
      </c>
      <c r="B714" s="67">
        <v>13</v>
      </c>
      <c r="C714" s="67">
        <v>5</v>
      </c>
      <c r="D714" s="67">
        <v>6</v>
      </c>
      <c r="E714" s="67">
        <v>13</v>
      </c>
      <c r="F714" s="67">
        <v>11</v>
      </c>
      <c r="G714" s="67">
        <v>29</v>
      </c>
    </row>
    <row r="715" spans="1:7" s="58" customFormat="1" ht="12">
      <c r="A715" s="62" t="s">
        <v>184</v>
      </c>
      <c r="B715" s="64">
        <v>2.12</v>
      </c>
      <c r="C715" s="64">
        <v>1.78</v>
      </c>
      <c r="D715" s="64">
        <v>2.16</v>
      </c>
      <c r="E715" s="64">
        <v>4.67</v>
      </c>
      <c r="F715" s="64">
        <v>3.62</v>
      </c>
      <c r="G715" s="64">
        <v>8.42</v>
      </c>
    </row>
    <row r="716" spans="1:7" s="58" customFormat="1" ht="12">
      <c r="A716" s="62" t="s">
        <v>185</v>
      </c>
      <c r="B716" s="64">
        <v>16.59</v>
      </c>
      <c r="C716" s="64">
        <v>36.04</v>
      </c>
      <c r="D716" s="64">
        <v>33.47</v>
      </c>
      <c r="E716" s="64">
        <v>37.049999999999997</v>
      </c>
      <c r="F716" s="64">
        <v>31.67</v>
      </c>
      <c r="G716" s="64">
        <v>29.52</v>
      </c>
    </row>
    <row r="717" spans="1:7" s="58" customFormat="1" ht="12">
      <c r="A717" s="68" t="s">
        <v>672</v>
      </c>
    </row>
    <row r="718" spans="1:7" s="58" customFormat="1" ht="12">
      <c r="A718" s="62" t="s">
        <v>183</v>
      </c>
      <c r="B718" s="67">
        <v>43</v>
      </c>
      <c r="C718" s="67">
        <v>11</v>
      </c>
      <c r="D718" s="67">
        <v>32</v>
      </c>
      <c r="E718" s="67">
        <v>45</v>
      </c>
      <c r="F718" s="67">
        <v>24</v>
      </c>
      <c r="G718" s="67">
        <v>104</v>
      </c>
    </row>
    <row r="719" spans="1:7" s="58" customFormat="1" ht="12">
      <c r="A719" s="62" t="s">
        <v>184</v>
      </c>
      <c r="B719" s="64">
        <v>3.99</v>
      </c>
      <c r="C719" s="64">
        <v>1.87</v>
      </c>
      <c r="D719" s="64">
        <v>6.62</v>
      </c>
      <c r="E719" s="64">
        <v>12.68</v>
      </c>
      <c r="F719" s="64">
        <v>4.29</v>
      </c>
      <c r="G719" s="64">
        <v>13.57</v>
      </c>
    </row>
    <row r="720" spans="1:7" s="58" customFormat="1" ht="12">
      <c r="A720" s="62" t="s">
        <v>185</v>
      </c>
      <c r="B720" s="64">
        <v>9.27</v>
      </c>
      <c r="C720" s="64">
        <v>17.239999999999998</v>
      </c>
      <c r="D720" s="64">
        <v>20.97</v>
      </c>
      <c r="E720" s="64">
        <v>27.96</v>
      </c>
      <c r="F720" s="64">
        <v>18.05</v>
      </c>
      <c r="G720" s="64">
        <v>13.09</v>
      </c>
    </row>
    <row r="721" spans="1:7" s="58" customFormat="1" ht="12">
      <c r="A721" s="68" t="s">
        <v>1076</v>
      </c>
    </row>
    <row r="722" spans="1:7" s="58" customFormat="1" ht="12">
      <c r="A722" s="62" t="s">
        <v>183</v>
      </c>
      <c r="B722" s="67">
        <v>138</v>
      </c>
      <c r="C722" s="67">
        <v>77</v>
      </c>
      <c r="D722" s="67">
        <v>89</v>
      </c>
      <c r="E722" s="67">
        <v>101</v>
      </c>
      <c r="F722" s="67">
        <v>91</v>
      </c>
      <c r="G722" s="67">
        <v>332</v>
      </c>
    </row>
    <row r="723" spans="1:7" s="58" customFormat="1" ht="12">
      <c r="A723" s="62" t="s">
        <v>184</v>
      </c>
      <c r="B723" s="64">
        <v>14.12</v>
      </c>
      <c r="C723" s="64">
        <v>8.24</v>
      </c>
      <c r="D723" s="64">
        <v>16.420000000000002</v>
      </c>
      <c r="E723" s="64">
        <v>17.829999999999998</v>
      </c>
      <c r="F723" s="64">
        <v>18.510000000000002</v>
      </c>
      <c r="G723" s="64">
        <v>53</v>
      </c>
    </row>
    <row r="724" spans="1:7" s="58" customFormat="1" ht="12">
      <c r="A724" s="62" t="s">
        <v>185</v>
      </c>
      <c r="B724" s="64">
        <v>10.24</v>
      </c>
      <c r="C724" s="64">
        <v>10.67</v>
      </c>
      <c r="D724" s="64">
        <v>18.55</v>
      </c>
      <c r="E724" s="64">
        <v>17.59</v>
      </c>
      <c r="F724" s="64">
        <v>20.260000000000002</v>
      </c>
      <c r="G724" s="64">
        <v>15.99</v>
      </c>
    </row>
    <row r="725" spans="1:7" s="58" customFormat="1" ht="12">
      <c r="A725" s="66" t="s">
        <v>673</v>
      </c>
    </row>
    <row r="726" spans="1:7" s="58" customFormat="1" ht="12">
      <c r="A726" s="62" t="s">
        <v>183</v>
      </c>
      <c r="B726" s="67">
        <v>190</v>
      </c>
      <c r="C726" s="67">
        <v>96</v>
      </c>
      <c r="D726" s="67">
        <v>139</v>
      </c>
      <c r="E726" s="67">
        <v>211</v>
      </c>
      <c r="F726" s="67">
        <v>184</v>
      </c>
      <c r="G726" s="67">
        <v>322</v>
      </c>
    </row>
    <row r="727" spans="1:7" s="58" customFormat="1" ht="12">
      <c r="A727" s="62" t="s">
        <v>184</v>
      </c>
      <c r="B727" s="64">
        <v>9.56</v>
      </c>
      <c r="C727" s="64">
        <v>16.61</v>
      </c>
      <c r="D727" s="64">
        <v>16.98</v>
      </c>
      <c r="E727" s="64">
        <v>31.76</v>
      </c>
      <c r="F727" s="64">
        <v>18.989999999999998</v>
      </c>
      <c r="G727" s="64">
        <v>33.83</v>
      </c>
    </row>
    <row r="728" spans="1:7" s="58" customFormat="1" ht="12">
      <c r="A728" s="62" t="s">
        <v>185</v>
      </c>
      <c r="B728" s="64">
        <v>5.0199999999999996</v>
      </c>
      <c r="C728" s="64">
        <v>17.350000000000001</v>
      </c>
      <c r="D728" s="64">
        <v>12.18</v>
      </c>
      <c r="E728" s="64">
        <v>15.08</v>
      </c>
      <c r="F728" s="64">
        <v>10.3</v>
      </c>
      <c r="G728" s="64">
        <v>10.51</v>
      </c>
    </row>
    <row r="729" spans="1:7" s="58" customFormat="1" ht="12">
      <c r="A729" s="68" t="s">
        <v>1077</v>
      </c>
    </row>
    <row r="730" spans="1:7" s="58" customFormat="1" ht="12">
      <c r="A730" s="62" t="s">
        <v>183</v>
      </c>
      <c r="B730" s="67">
        <v>51</v>
      </c>
      <c r="C730" s="67">
        <v>26</v>
      </c>
      <c r="D730" s="67">
        <v>34</v>
      </c>
      <c r="E730" s="67">
        <v>59</v>
      </c>
      <c r="F730" s="67">
        <v>46</v>
      </c>
      <c r="G730" s="67">
        <v>88</v>
      </c>
    </row>
    <row r="731" spans="1:7" s="58" customFormat="1" ht="12">
      <c r="A731" s="62" t="s">
        <v>184</v>
      </c>
      <c r="B731" s="64">
        <v>4.25</v>
      </c>
      <c r="C731" s="64">
        <v>3.84</v>
      </c>
      <c r="D731" s="64">
        <v>7.23</v>
      </c>
      <c r="E731" s="64">
        <v>11.77</v>
      </c>
      <c r="F731" s="64">
        <v>9.24</v>
      </c>
      <c r="G731" s="64">
        <v>17.510000000000002</v>
      </c>
    </row>
    <row r="732" spans="1:7" s="58" customFormat="1" ht="12">
      <c r="A732" s="62" t="s">
        <v>185</v>
      </c>
      <c r="B732" s="64">
        <v>8.3800000000000008</v>
      </c>
      <c r="C732" s="64">
        <v>14.68</v>
      </c>
      <c r="D732" s="64">
        <v>21.52</v>
      </c>
      <c r="E732" s="64">
        <v>19.86</v>
      </c>
      <c r="F732" s="64">
        <v>19.96</v>
      </c>
      <c r="G732" s="64">
        <v>19.829999999999998</v>
      </c>
    </row>
    <row r="733" spans="1:7" s="58" customFormat="1" ht="12">
      <c r="A733" s="68" t="s">
        <v>1078</v>
      </c>
    </row>
    <row r="734" spans="1:7" s="58" customFormat="1" ht="12">
      <c r="A734" s="62" t="s">
        <v>183</v>
      </c>
      <c r="B734" s="67">
        <v>63</v>
      </c>
      <c r="C734" s="67">
        <v>33</v>
      </c>
      <c r="D734" s="67">
        <v>41</v>
      </c>
      <c r="E734" s="67">
        <v>68</v>
      </c>
      <c r="F734" s="67">
        <v>59</v>
      </c>
      <c r="G734" s="67">
        <v>114</v>
      </c>
    </row>
    <row r="735" spans="1:7" s="58" customFormat="1" ht="12">
      <c r="A735" s="62" t="s">
        <v>184</v>
      </c>
      <c r="B735" s="64">
        <v>5.33</v>
      </c>
      <c r="C735" s="64">
        <v>11.01</v>
      </c>
      <c r="D735" s="64">
        <v>9.23</v>
      </c>
      <c r="E735" s="64">
        <v>15.09</v>
      </c>
      <c r="F735" s="64">
        <v>10.45</v>
      </c>
      <c r="G735" s="64">
        <v>17.95</v>
      </c>
    </row>
    <row r="736" spans="1:7" s="58" customFormat="1" ht="12">
      <c r="A736" s="62" t="s">
        <v>185</v>
      </c>
      <c r="B736" s="64">
        <v>8.48</v>
      </c>
      <c r="C736" s="64">
        <v>32.94</v>
      </c>
      <c r="D736" s="64">
        <v>22.75</v>
      </c>
      <c r="E736" s="64">
        <v>22.31</v>
      </c>
      <c r="F736" s="64">
        <v>17.7</v>
      </c>
      <c r="G736" s="64">
        <v>15.77</v>
      </c>
    </row>
    <row r="737" spans="1:7" s="58" customFormat="1" ht="12">
      <c r="A737" s="68" t="s">
        <v>680</v>
      </c>
    </row>
    <row r="738" spans="1:7" s="58" customFormat="1" ht="12">
      <c r="A738" s="62" t="s">
        <v>183</v>
      </c>
      <c r="B738" s="67">
        <v>27</v>
      </c>
      <c r="C738" s="67">
        <v>6</v>
      </c>
      <c r="D738" s="67">
        <v>21</v>
      </c>
      <c r="E738" s="67">
        <v>24</v>
      </c>
      <c r="F738" s="67">
        <v>38</v>
      </c>
      <c r="G738" s="67">
        <v>46</v>
      </c>
    </row>
    <row r="739" spans="1:7" s="58" customFormat="1" ht="12">
      <c r="A739" s="62" t="s">
        <v>184</v>
      </c>
      <c r="B739" s="64">
        <v>2.82</v>
      </c>
      <c r="C739" s="64">
        <v>2.36</v>
      </c>
      <c r="D739" s="64">
        <v>3.57</v>
      </c>
      <c r="E739" s="64">
        <v>6.03</v>
      </c>
      <c r="F739" s="64">
        <v>7.56</v>
      </c>
      <c r="G739" s="64">
        <v>9.7100000000000009</v>
      </c>
    </row>
    <row r="740" spans="1:7" s="58" customFormat="1" ht="12">
      <c r="A740" s="62" t="s">
        <v>185</v>
      </c>
      <c r="B740" s="64">
        <v>10.39</v>
      </c>
      <c r="C740" s="64">
        <v>36.61</v>
      </c>
      <c r="D740" s="64">
        <v>16.899999999999999</v>
      </c>
      <c r="E740" s="64">
        <v>25.39</v>
      </c>
      <c r="F740" s="64">
        <v>19.649999999999999</v>
      </c>
      <c r="G740" s="64">
        <v>21.15</v>
      </c>
    </row>
    <row r="741" spans="1:7" s="58" customFormat="1" ht="12">
      <c r="A741" s="68" t="s">
        <v>682</v>
      </c>
    </row>
    <row r="742" spans="1:7" s="58" customFormat="1" ht="12">
      <c r="A742" s="62" t="s">
        <v>183</v>
      </c>
      <c r="B742" s="67">
        <v>50</v>
      </c>
      <c r="C742" s="67">
        <v>30</v>
      </c>
      <c r="D742" s="67">
        <v>44</v>
      </c>
      <c r="E742" s="67">
        <v>60</v>
      </c>
      <c r="F742" s="67">
        <v>40</v>
      </c>
      <c r="G742" s="67">
        <v>74</v>
      </c>
    </row>
    <row r="743" spans="1:7" s="58" customFormat="1" ht="12">
      <c r="A743" s="62" t="s">
        <v>184</v>
      </c>
      <c r="B743" s="64">
        <v>4.03</v>
      </c>
      <c r="C743" s="64">
        <v>7.9</v>
      </c>
      <c r="D743" s="64">
        <v>10.16</v>
      </c>
      <c r="E743" s="64">
        <v>12.47</v>
      </c>
      <c r="F743" s="64">
        <v>6.43</v>
      </c>
      <c r="G743" s="64">
        <v>11.22</v>
      </c>
    </row>
    <row r="744" spans="1:7" s="58" customFormat="1" ht="12">
      <c r="A744" s="62" t="s">
        <v>185</v>
      </c>
      <c r="B744" s="64">
        <v>8.1300000000000008</v>
      </c>
      <c r="C744" s="64">
        <v>26.57</v>
      </c>
      <c r="D744" s="64">
        <v>22.99</v>
      </c>
      <c r="E744" s="64">
        <v>20.8</v>
      </c>
      <c r="F744" s="64">
        <v>15.87</v>
      </c>
      <c r="G744" s="64">
        <v>15.22</v>
      </c>
    </row>
    <row r="745" spans="1:7" s="58" customFormat="1" ht="12">
      <c r="A745" s="69" t="s">
        <v>1079</v>
      </c>
    </row>
    <row r="746" spans="1:7" s="58" customFormat="1" ht="12">
      <c r="A746" s="62" t="s">
        <v>183</v>
      </c>
      <c r="B746" s="67">
        <v>14</v>
      </c>
      <c r="C746" s="67">
        <v>6</v>
      </c>
      <c r="D746" s="67">
        <v>17</v>
      </c>
      <c r="E746" s="67">
        <v>18</v>
      </c>
      <c r="F746" s="67">
        <v>12</v>
      </c>
      <c r="G746" s="67">
        <v>16</v>
      </c>
    </row>
    <row r="747" spans="1:7" s="58" customFormat="1" ht="12">
      <c r="A747" s="62" t="s">
        <v>184</v>
      </c>
      <c r="B747" s="64">
        <v>2.6</v>
      </c>
      <c r="C747" s="64">
        <v>3.2</v>
      </c>
      <c r="D747" s="64">
        <v>8.1199999999999992</v>
      </c>
      <c r="E747" s="64">
        <v>8.6199999999999992</v>
      </c>
      <c r="F747" s="64">
        <v>4.8099999999999996</v>
      </c>
      <c r="G747" s="64">
        <v>3.55</v>
      </c>
    </row>
    <row r="748" spans="1:7" s="58" customFormat="1" ht="12">
      <c r="A748" s="62" t="s">
        <v>185</v>
      </c>
      <c r="B748" s="64">
        <v>18.79</v>
      </c>
      <c r="C748" s="64">
        <v>51.61</v>
      </c>
      <c r="D748" s="64">
        <v>48.77</v>
      </c>
      <c r="E748" s="64">
        <v>46.72</v>
      </c>
      <c r="F748" s="64">
        <v>41.28</v>
      </c>
      <c r="G748" s="64">
        <v>21.98</v>
      </c>
    </row>
    <row r="749" spans="1:7" s="58" customFormat="1" ht="12">
      <c r="A749" s="69" t="s">
        <v>1080</v>
      </c>
    </row>
    <row r="750" spans="1:7" s="58" customFormat="1" ht="12">
      <c r="A750" s="62" t="s">
        <v>183</v>
      </c>
      <c r="B750" s="67">
        <v>36</v>
      </c>
      <c r="C750" s="67">
        <v>24</v>
      </c>
      <c r="D750" s="67">
        <v>28</v>
      </c>
      <c r="E750" s="67">
        <v>41</v>
      </c>
      <c r="F750" s="67">
        <v>29</v>
      </c>
      <c r="G750" s="67">
        <v>58</v>
      </c>
    </row>
    <row r="751" spans="1:7" s="58" customFormat="1" ht="12">
      <c r="A751" s="62" t="s">
        <v>184</v>
      </c>
      <c r="B751" s="64">
        <v>3.56</v>
      </c>
      <c r="C751" s="64">
        <v>7.26</v>
      </c>
      <c r="D751" s="64">
        <v>6.29</v>
      </c>
      <c r="E751" s="64">
        <v>9.99</v>
      </c>
      <c r="F751" s="64">
        <v>5.23</v>
      </c>
      <c r="G751" s="64">
        <v>11.11</v>
      </c>
    </row>
    <row r="752" spans="1:7" s="58" customFormat="1" ht="12">
      <c r="A752" s="62" t="s">
        <v>185</v>
      </c>
      <c r="B752" s="64">
        <v>9.9499999999999993</v>
      </c>
      <c r="C752" s="64">
        <v>30.84</v>
      </c>
      <c r="D752" s="64">
        <v>22.86</v>
      </c>
      <c r="E752" s="64">
        <v>24.1</v>
      </c>
      <c r="F752" s="64">
        <v>18.16</v>
      </c>
      <c r="G752" s="64">
        <v>19.28</v>
      </c>
    </row>
    <row r="753" spans="1:7" s="58" customFormat="1" ht="12">
      <c r="A753" s="66" t="s">
        <v>683</v>
      </c>
    </row>
    <row r="754" spans="1:7" s="58" customFormat="1" ht="12">
      <c r="A754" s="62" t="s">
        <v>183</v>
      </c>
      <c r="B754" s="67">
        <v>101</v>
      </c>
      <c r="C754" s="67">
        <v>16</v>
      </c>
      <c r="D754" s="67">
        <v>66</v>
      </c>
      <c r="E754" s="67">
        <v>99</v>
      </c>
      <c r="F754" s="67">
        <v>132</v>
      </c>
      <c r="G754" s="67">
        <v>195</v>
      </c>
    </row>
    <row r="755" spans="1:7" s="58" customFormat="1" ht="12">
      <c r="A755" s="62" t="s">
        <v>184</v>
      </c>
      <c r="B755" s="64">
        <v>16.2</v>
      </c>
      <c r="C755" s="64">
        <v>5.04</v>
      </c>
      <c r="D755" s="64">
        <v>17.48</v>
      </c>
      <c r="E755" s="64">
        <v>31.75</v>
      </c>
      <c r="F755" s="64">
        <v>35.94</v>
      </c>
      <c r="G755" s="64">
        <v>49.87</v>
      </c>
    </row>
    <row r="756" spans="1:7" s="58" customFormat="1" ht="12">
      <c r="A756" s="62" t="s">
        <v>185</v>
      </c>
      <c r="B756" s="64">
        <v>15.97</v>
      </c>
      <c r="C756" s="64">
        <v>30.66</v>
      </c>
      <c r="D756" s="64">
        <v>26.59</v>
      </c>
      <c r="E756" s="64">
        <v>32.17</v>
      </c>
      <c r="F756" s="64">
        <v>27.28</v>
      </c>
      <c r="G756" s="64">
        <v>25.59</v>
      </c>
    </row>
    <row r="757" spans="1:7" s="58" customFormat="1" ht="12">
      <c r="A757" s="66" t="s">
        <v>739</v>
      </c>
    </row>
    <row r="758" spans="1:7" s="58" customFormat="1" ht="12">
      <c r="A758" s="62" t="s">
        <v>183</v>
      </c>
      <c r="B758" s="67">
        <v>28</v>
      </c>
      <c r="C758" s="67">
        <v>10</v>
      </c>
      <c r="D758" s="67">
        <v>34</v>
      </c>
      <c r="E758" s="67">
        <v>19</v>
      </c>
      <c r="F758" s="67">
        <v>31</v>
      </c>
      <c r="G758" s="67">
        <v>46</v>
      </c>
    </row>
    <row r="759" spans="1:7" s="58" customFormat="1" ht="12">
      <c r="A759" s="62" t="s">
        <v>184</v>
      </c>
      <c r="B759" s="64">
        <v>4.41</v>
      </c>
      <c r="C759" s="64">
        <v>5.66</v>
      </c>
      <c r="D759" s="64">
        <v>16.010000000000002</v>
      </c>
      <c r="E759" s="64">
        <v>6.8</v>
      </c>
      <c r="F759" s="64">
        <v>9.98</v>
      </c>
      <c r="G759" s="64">
        <v>9.73</v>
      </c>
    </row>
    <row r="760" spans="1:7" s="58" customFormat="1" ht="12">
      <c r="A760" s="62" t="s">
        <v>185</v>
      </c>
      <c r="B760" s="64">
        <v>15.72</v>
      </c>
      <c r="C760" s="64">
        <v>59.4</v>
      </c>
      <c r="D760" s="64">
        <v>47.09</v>
      </c>
      <c r="E760" s="64">
        <v>35.65</v>
      </c>
      <c r="F760" s="64">
        <v>32.119999999999997</v>
      </c>
      <c r="G760" s="64">
        <v>20.94</v>
      </c>
    </row>
    <row r="761" spans="1:7" s="58" customFormat="1" ht="12">
      <c r="A761" s="66" t="s">
        <v>700</v>
      </c>
    </row>
    <row r="762" spans="1:7" s="58" customFormat="1" ht="12">
      <c r="A762" s="62" t="s">
        <v>183</v>
      </c>
      <c r="B762" s="67">
        <v>95</v>
      </c>
      <c r="C762" s="67">
        <v>33</v>
      </c>
      <c r="D762" s="67">
        <v>70</v>
      </c>
      <c r="E762" s="67">
        <v>65</v>
      </c>
      <c r="F762" s="67">
        <v>100</v>
      </c>
      <c r="G762" s="67">
        <v>206</v>
      </c>
    </row>
    <row r="763" spans="1:7" s="58" customFormat="1" ht="12">
      <c r="A763" s="62" t="s">
        <v>184</v>
      </c>
      <c r="B763" s="64">
        <v>7.81</v>
      </c>
      <c r="C763" s="64">
        <v>6.55</v>
      </c>
      <c r="D763" s="64">
        <v>9.49</v>
      </c>
      <c r="E763" s="64">
        <v>16.04</v>
      </c>
      <c r="F763" s="64">
        <v>9.11</v>
      </c>
      <c r="G763" s="64">
        <v>28.56</v>
      </c>
    </row>
    <row r="764" spans="1:7" s="58" customFormat="1" ht="12">
      <c r="A764" s="62" t="s">
        <v>185</v>
      </c>
      <c r="B764" s="64">
        <v>8.23</v>
      </c>
      <c r="C764" s="64">
        <v>20.05</v>
      </c>
      <c r="D764" s="64">
        <v>13.55</v>
      </c>
      <c r="E764" s="64">
        <v>24.51</v>
      </c>
      <c r="F764" s="64">
        <v>9.11</v>
      </c>
      <c r="G764" s="64">
        <v>13.85</v>
      </c>
    </row>
    <row r="765" spans="1:7" s="58" customFormat="1" ht="12">
      <c r="A765" s="68" t="s">
        <v>1081</v>
      </c>
    </row>
    <row r="766" spans="1:7" s="58" customFormat="1" ht="12">
      <c r="A766" s="62" t="s">
        <v>183</v>
      </c>
      <c r="B766" s="67">
        <v>43</v>
      </c>
      <c r="C766" s="67">
        <v>12</v>
      </c>
      <c r="D766" s="67">
        <v>45</v>
      </c>
      <c r="E766" s="67">
        <v>27</v>
      </c>
      <c r="F766" s="67">
        <v>45</v>
      </c>
      <c r="G766" s="67">
        <v>86</v>
      </c>
    </row>
    <row r="767" spans="1:7" s="58" customFormat="1" ht="12">
      <c r="A767" s="62" t="s">
        <v>184</v>
      </c>
      <c r="B767" s="64">
        <v>5.52</v>
      </c>
      <c r="C767" s="64">
        <v>4.16</v>
      </c>
      <c r="D767" s="64">
        <v>8.07</v>
      </c>
      <c r="E767" s="64">
        <v>8.89</v>
      </c>
      <c r="F767" s="64">
        <v>8.74</v>
      </c>
      <c r="G767" s="64">
        <v>24.02</v>
      </c>
    </row>
    <row r="768" spans="1:7" s="58" customFormat="1" ht="12">
      <c r="A768" s="62" t="s">
        <v>185</v>
      </c>
      <c r="B768" s="64">
        <v>12.81</v>
      </c>
      <c r="C768" s="64">
        <v>34.57</v>
      </c>
      <c r="D768" s="64">
        <v>18.010000000000002</v>
      </c>
      <c r="E768" s="64">
        <v>33</v>
      </c>
      <c r="F768" s="64">
        <v>19.29</v>
      </c>
      <c r="G768" s="64">
        <v>27.85</v>
      </c>
    </row>
    <row r="769" spans="1:7" s="58" customFormat="1" ht="12">
      <c r="A769" s="68" t="s">
        <v>1082</v>
      </c>
    </row>
    <row r="770" spans="1:7" s="58" customFormat="1" ht="12">
      <c r="A770" s="62" t="s">
        <v>183</v>
      </c>
      <c r="B770" s="67">
        <v>52</v>
      </c>
      <c r="C770" s="67">
        <v>21</v>
      </c>
      <c r="D770" s="67">
        <v>25</v>
      </c>
      <c r="E770" s="67">
        <v>38</v>
      </c>
      <c r="F770" s="67">
        <v>55</v>
      </c>
      <c r="G770" s="67">
        <v>120</v>
      </c>
    </row>
    <row r="771" spans="1:7" s="58" customFormat="1" ht="12">
      <c r="A771" s="62" t="s">
        <v>184</v>
      </c>
      <c r="B771" s="64">
        <v>3.73</v>
      </c>
      <c r="C771" s="64">
        <v>4.88</v>
      </c>
      <c r="D771" s="64">
        <v>4.8899999999999997</v>
      </c>
      <c r="E771" s="64">
        <v>10.66</v>
      </c>
      <c r="F771" s="64">
        <v>8.3699999999999992</v>
      </c>
      <c r="G771" s="64">
        <v>16.63</v>
      </c>
    </row>
    <row r="772" spans="1:7" s="58" customFormat="1" ht="12">
      <c r="A772" s="62" t="s">
        <v>185</v>
      </c>
      <c r="B772" s="64">
        <v>7.21</v>
      </c>
      <c r="C772" s="64">
        <v>23.64</v>
      </c>
      <c r="D772" s="64">
        <v>19.38</v>
      </c>
      <c r="E772" s="64">
        <v>27.7</v>
      </c>
      <c r="F772" s="64">
        <v>15.33</v>
      </c>
      <c r="G772" s="64">
        <v>13.86</v>
      </c>
    </row>
    <row r="773" spans="1:7" s="58" customFormat="1" ht="12">
      <c r="A773" s="66" t="s">
        <v>705</v>
      </c>
    </row>
    <row r="774" spans="1:7" s="58" customFormat="1" ht="12">
      <c r="A774" s="62" t="s">
        <v>183</v>
      </c>
      <c r="B774" s="67">
        <v>13</v>
      </c>
      <c r="C774" s="67">
        <v>8</v>
      </c>
      <c r="D774" s="67">
        <v>13</v>
      </c>
      <c r="E774" s="67">
        <v>9</v>
      </c>
      <c r="F774" s="67">
        <v>10</v>
      </c>
      <c r="G774" s="67">
        <v>25</v>
      </c>
    </row>
    <row r="775" spans="1:7" s="58" customFormat="1" ht="12">
      <c r="A775" s="62" t="s">
        <v>184</v>
      </c>
      <c r="B775" s="64">
        <v>1.47</v>
      </c>
      <c r="C775" s="64">
        <v>2.94</v>
      </c>
      <c r="D775" s="64">
        <v>4.87</v>
      </c>
      <c r="E775" s="64">
        <v>3.34</v>
      </c>
      <c r="F775" s="64">
        <v>2.1800000000000002</v>
      </c>
      <c r="G775" s="64">
        <v>6.25</v>
      </c>
    </row>
    <row r="776" spans="1:7" s="58" customFormat="1" ht="12">
      <c r="A776" s="62" t="s">
        <v>185</v>
      </c>
      <c r="B776" s="64">
        <v>11.13</v>
      </c>
      <c r="C776" s="64">
        <v>35.39</v>
      </c>
      <c r="D776" s="64">
        <v>36.33</v>
      </c>
      <c r="E776" s="64">
        <v>35.659999999999997</v>
      </c>
      <c r="F776" s="64">
        <v>22.76</v>
      </c>
      <c r="G776" s="64">
        <v>24.59</v>
      </c>
    </row>
    <row r="777" spans="1:7" s="58" customFormat="1" ht="12">
      <c r="A777" s="66" t="s">
        <v>706</v>
      </c>
    </row>
    <row r="778" spans="1:7" s="58" customFormat="1" ht="12">
      <c r="A778" s="62" t="s">
        <v>183</v>
      </c>
      <c r="B778" s="67">
        <v>4</v>
      </c>
      <c r="C778" s="67">
        <v>2</v>
      </c>
      <c r="D778" s="67">
        <v>4</v>
      </c>
      <c r="E778" s="67">
        <v>4</v>
      </c>
      <c r="F778" s="67">
        <v>3</v>
      </c>
      <c r="G778" s="67">
        <v>9</v>
      </c>
    </row>
    <row r="779" spans="1:7" s="58" customFormat="1" ht="12">
      <c r="A779" s="62" t="s">
        <v>184</v>
      </c>
      <c r="B779" s="64">
        <v>0.7</v>
      </c>
      <c r="C779" s="64">
        <v>1.04</v>
      </c>
      <c r="D779" s="64">
        <v>1.1399999999999999</v>
      </c>
      <c r="E779" s="64">
        <v>1.26</v>
      </c>
      <c r="F779" s="64">
        <v>0.78</v>
      </c>
      <c r="G779" s="64">
        <v>2.72</v>
      </c>
    </row>
    <row r="780" spans="1:7" s="58" customFormat="1" ht="12">
      <c r="A780" s="62" t="s">
        <v>185</v>
      </c>
      <c r="B780" s="64">
        <v>15.91</v>
      </c>
      <c r="C780" s="64">
        <v>45.94</v>
      </c>
      <c r="D780" s="64">
        <v>30.98</v>
      </c>
      <c r="E780" s="64">
        <v>34.86</v>
      </c>
      <c r="F780" s="64">
        <v>23.49</v>
      </c>
      <c r="G780" s="64">
        <v>29.31</v>
      </c>
    </row>
    <row r="781" spans="1:7" s="58" customFormat="1" ht="12">
      <c r="A781" s="66" t="s">
        <v>707</v>
      </c>
    </row>
    <row r="782" spans="1:7" s="58" customFormat="1" ht="12">
      <c r="A782" s="62" t="s">
        <v>183</v>
      </c>
      <c r="B782" s="67">
        <v>276</v>
      </c>
      <c r="C782" s="67">
        <v>13</v>
      </c>
      <c r="D782" s="67">
        <v>70</v>
      </c>
      <c r="E782" s="67">
        <v>112</v>
      </c>
      <c r="F782" s="67">
        <v>138</v>
      </c>
      <c r="G782" s="59">
        <v>1047</v>
      </c>
    </row>
    <row r="783" spans="1:7" s="58" customFormat="1" ht="12">
      <c r="A783" s="62" t="s">
        <v>184</v>
      </c>
      <c r="B783" s="64">
        <v>30.43</v>
      </c>
      <c r="C783" s="64">
        <v>5.35</v>
      </c>
      <c r="D783" s="64">
        <v>29.8</v>
      </c>
      <c r="E783" s="64">
        <v>47.29</v>
      </c>
      <c r="F783" s="64">
        <v>30.44</v>
      </c>
      <c r="G783" s="64">
        <v>130.94</v>
      </c>
    </row>
    <row r="784" spans="1:7" s="58" customFormat="1" ht="12">
      <c r="A784" s="62" t="s">
        <v>185</v>
      </c>
      <c r="B784" s="64">
        <v>11.04</v>
      </c>
      <c r="C784" s="64">
        <v>39.880000000000003</v>
      </c>
      <c r="D784" s="64">
        <v>42.7</v>
      </c>
      <c r="E784" s="64">
        <v>42.34</v>
      </c>
      <c r="F784" s="64">
        <v>22.02</v>
      </c>
      <c r="G784" s="64">
        <v>12.5</v>
      </c>
    </row>
    <row r="785" spans="1:7" s="58" customFormat="1" ht="12">
      <c r="A785" s="66" t="s">
        <v>1083</v>
      </c>
    </row>
    <row r="786" spans="1:7" s="58" customFormat="1" ht="12">
      <c r="A786" s="62" t="s">
        <v>183</v>
      </c>
      <c r="B786" s="67">
        <v>92</v>
      </c>
      <c r="C786" s="67">
        <v>29</v>
      </c>
      <c r="D786" s="67">
        <v>61</v>
      </c>
      <c r="E786" s="67">
        <v>60</v>
      </c>
      <c r="F786" s="67">
        <v>99</v>
      </c>
      <c r="G786" s="67">
        <v>212</v>
      </c>
    </row>
    <row r="787" spans="1:7" s="58" customFormat="1" ht="12">
      <c r="A787" s="62" t="s">
        <v>184</v>
      </c>
      <c r="B787" s="64">
        <v>10.210000000000001</v>
      </c>
      <c r="C787" s="64">
        <v>6.93</v>
      </c>
      <c r="D787" s="64">
        <v>11.76</v>
      </c>
      <c r="E787" s="64">
        <v>11.86</v>
      </c>
      <c r="F787" s="64">
        <v>16.25</v>
      </c>
      <c r="G787" s="64">
        <v>47.63</v>
      </c>
    </row>
    <row r="788" spans="1:7" s="58" customFormat="1" ht="12">
      <c r="A788" s="62" t="s">
        <v>185</v>
      </c>
      <c r="B788" s="64">
        <v>11.09</v>
      </c>
      <c r="C788" s="64">
        <v>24.28</v>
      </c>
      <c r="D788" s="64">
        <v>19.18</v>
      </c>
      <c r="E788" s="64">
        <v>19.829999999999998</v>
      </c>
      <c r="F788" s="64">
        <v>16.38</v>
      </c>
      <c r="G788" s="64">
        <v>22.49</v>
      </c>
    </row>
    <row r="790" spans="1:7" s="58" customFormat="1" ht="12.75" customHeight="1">
      <c r="A790" s="95" t="s">
        <v>744</v>
      </c>
      <c r="B790" s="90"/>
      <c r="C790" s="90"/>
      <c r="D790" s="90"/>
      <c r="E790" s="90"/>
      <c r="F790" s="90"/>
      <c r="G790" s="90"/>
    </row>
    <row r="791" spans="1:7" s="58" customFormat="1" ht="12.75" customHeight="1">
      <c r="A791" s="95" t="s">
        <v>1084</v>
      </c>
      <c r="B791" s="90"/>
      <c r="C791" s="90"/>
      <c r="D791" s="90"/>
      <c r="E791" s="90"/>
      <c r="F791" s="90"/>
      <c r="G791" s="90"/>
    </row>
    <row r="795" spans="1:7" s="58" customFormat="1" ht="12.75" customHeight="1">
      <c r="A795" s="96" t="s">
        <v>1085</v>
      </c>
      <c r="B795" s="90"/>
      <c r="C795" s="90"/>
      <c r="D795" s="90"/>
      <c r="E795" s="90"/>
      <c r="F795" s="90"/>
      <c r="G795" s="90"/>
    </row>
  </sheetData>
  <mergeCells count="4">
    <mergeCell ref="A1:G1"/>
    <mergeCell ref="A790:G790"/>
    <mergeCell ref="A791:G791"/>
    <mergeCell ref="A795:G795"/>
  </mergeCells>
  <pageMargins left="0.5" right="0.5" top="0.5" bottom="0.5" header="0.3" footer="0.3"/>
  <pageSetup fitToHeight="32767" orientation="portrait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83"/>
  <sheetViews>
    <sheetView zoomScale="125" zoomScaleNormal="125" zoomScalePageLayoutView="125" workbookViewId="0">
      <selection activeCell="C15" sqref="C15"/>
    </sheetView>
  </sheetViews>
  <sheetFormatPr baseColWidth="10" defaultColWidth="9.1640625" defaultRowHeight="13" x14ac:dyDescent="0"/>
  <cols>
    <col min="1" max="1" width="34.33203125" style="101" customWidth="1"/>
    <col min="2" max="15" width="16.6640625" style="101" customWidth="1"/>
    <col min="16" max="16" width="15.5" style="101" customWidth="1"/>
    <col min="17" max="17" width="13.33203125" style="101" customWidth="1"/>
    <col min="18" max="19" width="11.5" style="101" customWidth="1"/>
    <col min="20" max="20" width="9.33203125" style="101" bestFit="1" customWidth="1"/>
    <col min="21" max="16384" width="9.1640625" style="101"/>
  </cols>
  <sheetData>
    <row r="1" spans="1:37" ht="15.75" customHeight="1">
      <c r="A1" s="99" t="s">
        <v>1115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</row>
    <row r="2" spans="1:37">
      <c r="A2" s="102" t="s">
        <v>1116</v>
      </c>
      <c r="B2" s="100"/>
      <c r="C2" s="100"/>
      <c r="D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37">
      <c r="A3" s="103" t="s">
        <v>1117</v>
      </c>
      <c r="B3" s="104">
        <v>1989</v>
      </c>
      <c r="C3" s="104"/>
      <c r="D3" s="104">
        <v>1992</v>
      </c>
      <c r="E3" s="104"/>
      <c r="F3" s="104">
        <v>1995</v>
      </c>
      <c r="G3" s="104"/>
      <c r="H3" s="104">
        <v>1998</v>
      </c>
      <c r="I3" s="105"/>
      <c r="J3" s="104">
        <v>2001</v>
      </c>
      <c r="K3" s="105"/>
      <c r="L3" s="104">
        <v>2004</v>
      </c>
      <c r="M3" s="105"/>
      <c r="N3" s="104">
        <v>2007</v>
      </c>
      <c r="O3" s="105"/>
      <c r="P3" s="104">
        <v>2010</v>
      </c>
      <c r="Q3" s="105"/>
      <c r="R3" s="104">
        <v>2013</v>
      </c>
      <c r="S3" s="104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</row>
    <row r="4" spans="1:37">
      <c r="A4" s="103"/>
      <c r="B4" s="106" t="s">
        <v>1118</v>
      </c>
      <c r="C4" s="106" t="s">
        <v>183</v>
      </c>
      <c r="D4" s="106" t="s">
        <v>1118</v>
      </c>
      <c r="E4" s="106" t="s">
        <v>183</v>
      </c>
      <c r="F4" s="106" t="s">
        <v>1118</v>
      </c>
      <c r="G4" s="106" t="s">
        <v>183</v>
      </c>
      <c r="H4" s="106" t="s">
        <v>1118</v>
      </c>
      <c r="I4" s="107" t="s">
        <v>183</v>
      </c>
      <c r="J4" s="106" t="s">
        <v>1118</v>
      </c>
      <c r="K4" s="107" t="s">
        <v>183</v>
      </c>
      <c r="L4" s="106" t="s">
        <v>1118</v>
      </c>
      <c r="M4" s="107" t="s">
        <v>183</v>
      </c>
      <c r="N4" s="108" t="s">
        <v>1118</v>
      </c>
      <c r="O4" s="109" t="s">
        <v>183</v>
      </c>
      <c r="P4" s="108" t="s">
        <v>1118</v>
      </c>
      <c r="Q4" s="109" t="s">
        <v>183</v>
      </c>
      <c r="R4" s="108" t="s">
        <v>1118</v>
      </c>
      <c r="S4" s="108" t="s">
        <v>183</v>
      </c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</row>
    <row r="5" spans="1:37">
      <c r="A5" s="110"/>
      <c r="B5" s="111" t="str">
        <f>IF([1]Table4!B5=".","",IF([1]Table4!B5=-999777,"n.a.",IF([1]Table4!B5=-999666,"†   ",IF([1]Table4!B5=-999555,"*   ",[1]Table4!B5))))</f>
        <v/>
      </c>
      <c r="C5" s="112" t="str">
        <f>IF([1]Table4!C5=".","",IF([1]Table4!C5=-999777,"n.a.",IF([1]Table4!C5=-999666,"†   ",IF([1]Table4!C5=-999555,"*   ",[1]Table4!C5))))</f>
        <v/>
      </c>
      <c r="D5" s="112" t="str">
        <f>IF([1]Table4!D5=".","",IF([1]Table4!D5=-999777,"n.a.",IF([1]Table4!D5=-999666,"†   ",IF([1]Table4!D5=-999555,"*   ",[1]Table4!D5))))</f>
        <v/>
      </c>
      <c r="E5" s="112" t="str">
        <f>IF([1]Table4!E5=".","",IF([1]Table4!E5=-999777,"n.a.",IF([1]Table4!E5=-999666,"†   ",IF([1]Table4!E5=-999555,"*   ",[1]Table4!E5))))</f>
        <v/>
      </c>
      <c r="F5" s="112" t="str">
        <f>IF([1]Table4!F5=".","",IF([1]Table4!F5=-999777,"n.a.",IF([1]Table4!F5=-999666,"†   ",IF([1]Table4!F5=-999555,"*   ",[1]Table4!F5))))</f>
        <v/>
      </c>
      <c r="G5" s="112" t="str">
        <f>IF([1]Table4!G5=".","",IF([1]Table4!G5=-999777,"n.a.",IF([1]Table4!G5=-999666,"†   ",IF([1]Table4!G5=-999555,"*   ",[1]Table4!G5))))</f>
        <v/>
      </c>
      <c r="H5" s="112" t="str">
        <f>IF([1]Table4!H5=".","",IF([1]Table4!H5=-999777,"n.a.",IF([1]Table4!H5=-999666,"†   ",IF([1]Table4!H5=-999555,"*   ",[1]Table4!H5))))</f>
        <v/>
      </c>
      <c r="I5" s="112" t="str">
        <f>IF([1]Table4!I5=".","",IF([1]Table4!I5=-999777,"n.a.",IF([1]Table4!I5=-999666,"†   ",IF([1]Table4!I5=-999555,"*   ",[1]Table4!I5))))</f>
        <v/>
      </c>
      <c r="J5" s="112" t="str">
        <f>IF([1]Table4!J5=".","",IF([1]Table4!J5=-999777,"n.a.",IF([1]Table4!J5=-999666,"†   ",IF([1]Table4!J5=-999555,"*   ",[1]Table4!J5))))</f>
        <v/>
      </c>
      <c r="K5" s="112" t="str">
        <f>IF([1]Table4!K5=".","",IF([1]Table4!K5=-999777,"n.a.",IF([1]Table4!K5=-999666,"†   ",IF([1]Table4!K5=-999555,"*   ",[1]Table4!K5))))</f>
        <v/>
      </c>
      <c r="L5" s="112" t="str">
        <f>IF([1]Table4!L5=".","",IF([1]Table4!L5=-999777,"n.a.",IF([1]Table4!L5=-999666,"†   ",IF([1]Table4!L5=-999555,"*   ",[1]Table4!L5))))</f>
        <v/>
      </c>
      <c r="M5" s="112" t="str">
        <f>IF([1]Table4!M5=".","",IF([1]Table4!M5=-999777,"n.a.",IF([1]Table4!M5=-999666,"†   ",IF([1]Table4!M5=-999555,"*   ",[1]Table4!M5))))</f>
        <v/>
      </c>
      <c r="N5" s="112" t="str">
        <f>IF([1]Table4!N5=".","",IF([1]Table4!N5=-999777,"n.a.",IF([1]Table4!N5=-999666,"†   ",IF([1]Table4!N5=-999555,"*   ",[1]Table4!N5))))</f>
        <v/>
      </c>
      <c r="O5" s="112" t="str">
        <f>IF([1]Table4!O5=".","",IF([1]Table4!O5=-999777,"n.a.",IF([1]Table4!O5=-999666,"†   ",IF([1]Table4!O5=-999555,"*   ",[1]Table4!O5))))</f>
        <v/>
      </c>
      <c r="P5" s="112" t="str">
        <f>IF([1]Table4!P5=".","",IF([1]Table4!P5=-999777,"n.a.",IF([1]Table4!P5=-999666,"†   ",IF([1]Table4!P5=-999555,"*   ",[1]Table4!P5))))</f>
        <v/>
      </c>
      <c r="Q5" s="112" t="str">
        <f>IF([1]Table4!Q5=".","",IF([1]Table4!Q5=-999777,"n.a.",IF([1]Table4!Q5=-999666,"†   ",IF([1]Table4!Q5=-999555,"*   ",[1]Table4!Q5))))</f>
        <v/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</row>
    <row r="6" spans="1:37" s="117" customFormat="1">
      <c r="A6" s="110" t="s">
        <v>1119</v>
      </c>
      <c r="B6" s="113">
        <f>IF([1]Table4!B6=".","",IF([1]Table4!B6=-999777,"n.a.",IF([1]Table4!B6=-999666,"†   ",IF([1]Table4!B6=-999555,"*   ",[1]Table4!B6))))</f>
        <v>46.9</v>
      </c>
      <c r="C6" s="114">
        <f>IF([1]Table4!C6=".","",IF([1]Table4!C6=-999777,"n.a.",IF([1]Table4!C6=-999666,"†   ",IF([1]Table4!C6=-999555,"*   ",[1]Table4!C6))))</f>
        <v>185.9</v>
      </c>
      <c r="D6" s="114">
        <f>IF([1]Table4!D6=".","",IF([1]Table4!D6=-999777,"n.a.",IF([1]Table4!D6=-999666,"†   ",IF([1]Table4!D6=-999555,"*   ",[1]Table4!D6))))</f>
        <v>49.5</v>
      </c>
      <c r="E6" s="114">
        <f>IF([1]Table4!E6=".","",IF([1]Table4!E6=-999777,"n.a.",IF([1]Table4!E6=-999666,"†   ",IF([1]Table4!E6=-999555,"*   ",[1]Table4!E6))))</f>
        <v>186.6</v>
      </c>
      <c r="F6" s="114">
        <f>IF([1]Table4!F6=".","",IF([1]Table4!F6=-999777,"n.a.",IF([1]Table4!F6=-999666,"†   ",IF([1]Table4!F6=-999555,"*   ",[1]Table4!F6))))</f>
        <v>57.8</v>
      </c>
      <c r="G6" s="114">
        <f>IF([1]Table4!G6=".","",IF([1]Table4!G6=-999777,"n.a.",IF([1]Table4!G6=-999666,"†   ",IF([1]Table4!G6=-999555,"*   ",[1]Table4!G6))))</f>
        <v>212.1</v>
      </c>
      <c r="H6" s="114">
        <f>IF([1]Table4!H6=".","",IF([1]Table4!H6=-999777,"n.a.",IF([1]Table4!H6=-999666,"†   ",IF([1]Table4!H6=-999555,"*   ",[1]Table4!H6))))</f>
        <v>71.7</v>
      </c>
      <c r="I6" s="114">
        <f>IF([1]Table4!I6=".","",IF([1]Table4!I6=-999777,"n.a.",IF([1]Table4!I6=-999666,"†   ",IF([1]Table4!I6=-999555,"*   ",[1]Table4!I6))))</f>
        <v>282.89999999999998</v>
      </c>
      <c r="J6" s="114">
        <f>IF([1]Table4!J6=".","",IF([1]Table4!J6=-999777,"n.a.",IF([1]Table4!J6=-999666,"†   ",IF([1]Table4!J6=-999555,"*   ",[1]Table4!J6))))</f>
        <v>86.6</v>
      </c>
      <c r="K6" s="114">
        <f>IF([1]Table4!K6=".","",IF([1]Table4!K6=-999777,"n.a.",IF([1]Table4!K6=-999666,"†   ",IF([1]Table4!K6=-999555,"*   ",[1]Table4!K6))))</f>
        <v>397.4</v>
      </c>
      <c r="L6" s="114">
        <f>IF([1]Table4!L6=".","",IF([1]Table4!L6=-999777,"n.a.",IF([1]Table4!L6=-999666,"†   ",IF([1]Table4!L6=-999555,"*   ",[1]Table4!L6))))</f>
        <v>93.1</v>
      </c>
      <c r="M6" s="114">
        <f>IF([1]Table4!M6=".","",IF([1]Table4!M6=-999777,"n.a.",IF([1]Table4!M6=-999666,"†   ",IF([1]Table4!M6=-999555,"*   ",[1]Table4!M6))))</f>
        <v>449.4</v>
      </c>
      <c r="N6" s="114">
        <f>IF([1]Table4!N6=".","",IF([1]Table4!N6=-999777,"n.a.",IF([1]Table4!N6=-999666,"†   ",IF([1]Table4!N6=-999555,"*   ",[1]Table4!N6))))</f>
        <v>120.6</v>
      </c>
      <c r="O6" s="114">
        <f>IF([1]Table4!O6=".","",IF([1]Table4!O6=-999777,"n.a.",IF([1]Table4!O6=-999666,"†   ",IF([1]Table4!O6=-999555,"*   ",[1]Table4!O6))))</f>
        <v>557.79999999999995</v>
      </c>
      <c r="P6" s="114">
        <f>IF([1]Table4!P6=".","",IF([1]Table4!P6=-999777,"n.a.",IF([1]Table4!P6=-999666,"†   ",IF([1]Table4!P6=-999555,"*   ",[1]Table4!P6))))</f>
        <v>77.3</v>
      </c>
      <c r="Q6" s="114">
        <f>IF([1]Table4!Q6=".","",IF([1]Table4!Q6=-999777,"n.a.",IF([1]Table4!Q6=-999666,"†   ",IF([1]Table4!Q6=-999555,"*   ",[1]Table4!Q6))))</f>
        <v>498.8</v>
      </c>
      <c r="R6" s="114">
        <f>IF([1]Table4!R6=".","",IF([1]Table4!R6=-999777,"n.a.",IF([1]Table4!R6=-999666,"†   ",IF([1]Table4!R6=-999555,"*   ",[1]Table4!R6))))</f>
        <v>81.2</v>
      </c>
      <c r="S6" s="114">
        <f>IF([1]Table4!S6=".","",IF([1]Table4!S6=-999777,"n.a.",IF([1]Table4!S6=-999666,"†   ",IF([1]Table4!S6=-999555,"*   ",[1]Table4!S6))))</f>
        <v>534.6</v>
      </c>
      <c r="T6" s="115"/>
      <c r="U6" s="115"/>
      <c r="V6" s="115"/>
      <c r="W6" s="115"/>
      <c r="X6" s="115"/>
      <c r="Y6" s="110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</row>
    <row r="7" spans="1:37">
      <c r="A7" s="100"/>
      <c r="B7" s="118" t="str">
        <f>IF([1]Table4!B7=".","",IF([1]Table4!B7=-999777,"n.a.",IF([1]Table4!B7=-999666,"†   ",IF([1]Table4!B7=-999555,"*   ",[1]Table4!B7))))</f>
        <v/>
      </c>
      <c r="C7" s="119" t="str">
        <f>IF([1]Table4!C7=".","",IF([1]Table4!C7=-999777,"n.a.",IF([1]Table4!C7=-999666,"†   ",IF([1]Table4!C7=-999555,"*   ",[1]Table4!C7))))</f>
        <v/>
      </c>
      <c r="D7" s="119" t="str">
        <f>IF([1]Table4!D7=".","",IF([1]Table4!D7=-999777,"n.a.",IF([1]Table4!D7=-999666,"†   ",IF([1]Table4!D7=-999555,"*   ",[1]Table4!D7))))</f>
        <v/>
      </c>
      <c r="E7" s="119" t="str">
        <f>IF([1]Table4!E7=".","",IF([1]Table4!E7=-999777,"n.a.",IF([1]Table4!E7=-999666,"†   ",IF([1]Table4!E7=-999555,"*   ",[1]Table4!E7))))</f>
        <v/>
      </c>
      <c r="F7" s="119" t="str">
        <f>IF([1]Table4!F7=".","",IF([1]Table4!F7=-999777,"n.a.",IF([1]Table4!F7=-999666,"†   ",IF([1]Table4!F7=-999555,"*   ",[1]Table4!F7))))</f>
        <v/>
      </c>
      <c r="G7" s="119" t="str">
        <f>IF([1]Table4!G7=".","",IF([1]Table4!G7=-999777,"n.a.",IF([1]Table4!G7=-999666,"†   ",IF([1]Table4!G7=-999555,"*   ",[1]Table4!G7))))</f>
        <v/>
      </c>
      <c r="H7" s="119" t="str">
        <f>IF([1]Table4!H7=".","",IF([1]Table4!H7=-999777,"n.a.",IF([1]Table4!H7=-999666,"†   ",IF([1]Table4!H7=-999555,"*   ",[1]Table4!H7))))</f>
        <v/>
      </c>
      <c r="I7" s="119" t="str">
        <f>IF([1]Table4!I7=".","",IF([1]Table4!I7=-999777,"n.a.",IF([1]Table4!I7=-999666,"†   ",IF([1]Table4!I7=-999555,"*   ",[1]Table4!I7))))</f>
        <v/>
      </c>
      <c r="J7" s="119" t="str">
        <f>IF([1]Table4!J7=".","",IF([1]Table4!J7=-999777,"n.a.",IF([1]Table4!J7=-999666,"†   ",IF([1]Table4!J7=-999555,"*   ",[1]Table4!J7))))</f>
        <v/>
      </c>
      <c r="K7" s="119" t="str">
        <f>IF([1]Table4!K7=".","",IF([1]Table4!K7=-999777,"n.a.",IF([1]Table4!K7=-999666,"†   ",IF([1]Table4!K7=-999555,"*   ",[1]Table4!K7))))</f>
        <v/>
      </c>
      <c r="L7" s="119" t="str">
        <f>IF([1]Table4!L7=".","",IF([1]Table4!L7=-999777,"n.a.",IF([1]Table4!L7=-999666,"†   ",IF([1]Table4!L7=-999555,"*   ",[1]Table4!L7))))</f>
        <v/>
      </c>
      <c r="M7" s="119" t="str">
        <f>IF([1]Table4!M7=".","",IF([1]Table4!M7=-999777,"n.a.",IF([1]Table4!M7=-999666,"†   ",IF([1]Table4!M7=-999555,"*   ",[1]Table4!M7))))</f>
        <v/>
      </c>
      <c r="N7" s="119" t="str">
        <f>IF([1]Table4!N7=".","",IF([1]Table4!N7=-999777,"n.a.",IF([1]Table4!N7=-999666,"†   ",IF([1]Table4!N7=-999555,"*   ",[1]Table4!N7))))</f>
        <v/>
      </c>
      <c r="O7" s="119" t="str">
        <f>IF([1]Table4!O7=".","",IF([1]Table4!O7=-999777,"n.a.",IF([1]Table4!O7=-999666,"†   ",IF([1]Table4!O7=-999555,"*   ",[1]Table4!O7))))</f>
        <v/>
      </c>
      <c r="P7" s="119" t="str">
        <f>IF([1]Table4!P7=".","",IF([1]Table4!P7=-999777,"n.a.",IF([1]Table4!P7=-999666,"†   ",IF([1]Table4!P7=-999555,"*   ",[1]Table4!P7))))</f>
        <v/>
      </c>
      <c r="Q7" s="119" t="str">
        <f>IF([1]Table4!Q7=".","",IF([1]Table4!Q7=-999777,"n.a.",IF([1]Table4!Q7=-999666,"†   ",IF([1]Table4!Q7=-999555,"*   ",[1]Table4!Q7))))</f>
        <v/>
      </c>
      <c r="R7" s="119" t="str">
        <f>IF([1]Table4!R7=".","",IF([1]Table4!R7=-999777,"n.a.",IF([1]Table4!R7=-999666,"†   ",IF([1]Table4!R7=-999555,"*   ",[1]Table4!R7))))</f>
        <v/>
      </c>
      <c r="S7" s="119" t="str">
        <f>IF([1]Table4!S7=".","",IF([1]Table4!S7=-999777,"n.a.",IF([1]Table4!S7=-999666,"†   ",IF([1]Table4!S7=-999555,"*   ",[1]Table4!S7))))</f>
        <v/>
      </c>
      <c r="T7" s="120"/>
      <c r="U7" s="120"/>
      <c r="V7" s="120"/>
      <c r="W7" s="121"/>
      <c r="X7" s="120"/>
      <c r="Y7" s="100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</row>
    <row r="8" spans="1:37">
      <c r="A8" s="100"/>
      <c r="B8" s="118" t="str">
        <f>IF([1]Table4!B8=".","",IF([1]Table4!B8=-999777,"n.a.",IF([1]Table4!B8=-999666,"†   ",IF([1]Table4!B8=-999555,"*   ",[1]Table4!B8))))</f>
        <v/>
      </c>
      <c r="C8" s="119" t="str">
        <f>IF([1]Table4!C8=".","",IF([1]Table4!C8=-999777,"n.a.",IF([1]Table4!C8=-999666,"†   ",IF([1]Table4!C8=-999555,"*   ",[1]Table4!C8))))</f>
        <v/>
      </c>
      <c r="D8" s="119" t="str">
        <f>IF([1]Table4!D8=".","",IF([1]Table4!D8=-999777,"n.a.",IF([1]Table4!D8=-999666,"†   ",IF([1]Table4!D8=-999555,"*   ",[1]Table4!D8))))</f>
        <v/>
      </c>
      <c r="E8" s="119" t="str">
        <f>IF([1]Table4!E8=".","",IF([1]Table4!E8=-999777,"n.a.",IF([1]Table4!E8=-999666,"†   ",IF([1]Table4!E8=-999555,"*   ",[1]Table4!E8))))</f>
        <v/>
      </c>
      <c r="F8" s="119" t="str">
        <f>IF([1]Table4!F8=".","",IF([1]Table4!F8=-999777,"n.a.",IF([1]Table4!F8=-999666,"†   ",IF([1]Table4!F8=-999555,"*   ",[1]Table4!F8))))</f>
        <v/>
      </c>
      <c r="G8" s="119" t="str">
        <f>IF([1]Table4!G8=".","",IF([1]Table4!G8=-999777,"n.a.",IF([1]Table4!G8=-999666,"†   ",IF([1]Table4!G8=-999555,"*   ",[1]Table4!G8))))</f>
        <v/>
      </c>
      <c r="H8" s="119" t="str">
        <f>IF([1]Table4!H8=".","",IF([1]Table4!H8=-999777,"n.a.",IF([1]Table4!H8=-999666,"†   ",IF([1]Table4!H8=-999555,"*   ",[1]Table4!H8))))</f>
        <v/>
      </c>
      <c r="I8" s="119" t="str">
        <f>IF([1]Table4!I8=".","",IF([1]Table4!I8=-999777,"n.a.",IF([1]Table4!I8=-999666,"†   ",IF([1]Table4!I8=-999555,"*   ",[1]Table4!I8))))</f>
        <v/>
      </c>
      <c r="J8" s="119" t="str">
        <f>IF([1]Table4!J8=".","",IF([1]Table4!J8=-999777,"n.a.",IF([1]Table4!J8=-999666,"†   ",IF([1]Table4!J8=-999555,"*   ",[1]Table4!J8))))</f>
        <v/>
      </c>
      <c r="K8" s="119" t="str">
        <f>IF([1]Table4!K8=".","",IF([1]Table4!K8=-999777,"n.a.",IF([1]Table4!K8=-999666,"†   ",IF([1]Table4!K8=-999555,"*   ",[1]Table4!K8))))</f>
        <v/>
      </c>
      <c r="L8" s="119" t="str">
        <f>IF([1]Table4!L8=".","",IF([1]Table4!L8=-999777,"n.a.",IF([1]Table4!L8=-999666,"†   ",IF([1]Table4!L8=-999555,"*   ",[1]Table4!L8))))</f>
        <v/>
      </c>
      <c r="M8" s="119" t="str">
        <f>IF([1]Table4!M8=".","",IF([1]Table4!M8=-999777,"n.a.",IF([1]Table4!M8=-999666,"†   ",IF([1]Table4!M8=-999555,"*   ",[1]Table4!M8))))</f>
        <v/>
      </c>
      <c r="N8" s="119" t="str">
        <f>IF([1]Table4!N8=".","",IF([1]Table4!N8=-999777,"n.a.",IF([1]Table4!N8=-999666,"†   ",IF([1]Table4!N8=-999555,"*   ",[1]Table4!N8))))</f>
        <v/>
      </c>
      <c r="O8" s="119" t="str">
        <f>IF([1]Table4!O8=".","",IF([1]Table4!O8=-999777,"n.a.",IF([1]Table4!O8=-999666,"†   ",IF([1]Table4!O8=-999555,"*   ",[1]Table4!O8))))</f>
        <v/>
      </c>
      <c r="P8" s="119" t="str">
        <f>IF([1]Table4!P8=".","",IF([1]Table4!P8=-999777,"n.a.",IF([1]Table4!P8=-999666,"†   ",IF([1]Table4!P8=-999555,"*   ",[1]Table4!P8))))</f>
        <v/>
      </c>
      <c r="Q8" s="119" t="str">
        <f>IF([1]Table4!Q8=".","",IF([1]Table4!Q8=-999777,"n.a.",IF([1]Table4!Q8=-999666,"†   ",IF([1]Table4!Q8=-999555,"*   ",[1]Table4!Q8))))</f>
        <v/>
      </c>
      <c r="R8" s="119" t="str">
        <f>IF([1]Table4!R8=".","",IF([1]Table4!R8=-999777,"n.a.",IF([1]Table4!R8=-999666,"†   ",IF([1]Table4!R8=-999555,"*   ",[1]Table4!R8))))</f>
        <v/>
      </c>
      <c r="S8" s="119" t="str">
        <f>IF([1]Table4!S8=".","",IF([1]Table4!S8=-999777,"n.a.",IF([1]Table4!S8=-999666,"†   ",IF([1]Table4!S8=-999555,"*   ",[1]Table4!S8))))</f>
        <v/>
      </c>
      <c r="T8" s="120"/>
      <c r="U8" s="120"/>
      <c r="V8" s="120"/>
      <c r="W8" s="120"/>
      <c r="X8" s="120"/>
      <c r="Y8" s="100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</row>
    <row r="9" spans="1:37">
      <c r="A9" s="122" t="s">
        <v>1120</v>
      </c>
      <c r="B9" s="118" t="str">
        <f>IF([1]Table4!B9=".","",IF([1]Table4!B9=-999777,"n.a.",IF([1]Table4!B9=-999666,"†   ",IF([1]Table4!B9=-999555,"*   ",[1]Table4!B9))))</f>
        <v/>
      </c>
      <c r="C9" s="119" t="str">
        <f>IF([1]Table4!C9=".","",IF([1]Table4!C9=-999777,"n.a.",IF([1]Table4!C9=-999666,"†   ",IF([1]Table4!C9=-999555,"*   ",[1]Table4!C9))))</f>
        <v/>
      </c>
      <c r="D9" s="119" t="str">
        <f>IF([1]Table4!D9=".","",IF([1]Table4!D9=-999777,"n.a.",IF([1]Table4!D9=-999666,"†   ",IF([1]Table4!D9=-999555,"*   ",[1]Table4!D9))))</f>
        <v/>
      </c>
      <c r="E9" s="119" t="str">
        <f>IF([1]Table4!E9=".","",IF([1]Table4!E9=-999777,"n.a.",IF([1]Table4!E9=-999666,"†   ",IF([1]Table4!E9=-999555,"*   ",[1]Table4!E9))))</f>
        <v/>
      </c>
      <c r="F9" s="119" t="str">
        <f>IF([1]Table4!F9=".","",IF([1]Table4!F9=-999777,"n.a.",IF([1]Table4!F9=-999666,"†   ",IF([1]Table4!F9=-999555,"*   ",[1]Table4!F9))))</f>
        <v/>
      </c>
      <c r="G9" s="119" t="str">
        <f>IF([1]Table4!G9=".","",IF([1]Table4!G9=-999777,"n.a.",IF([1]Table4!G9=-999666,"†   ",IF([1]Table4!G9=-999555,"*   ",[1]Table4!G9))))</f>
        <v/>
      </c>
      <c r="H9" s="119" t="str">
        <f>IF([1]Table4!H9=".","",IF([1]Table4!H9=-999777,"n.a.",IF([1]Table4!H9=-999666,"†   ",IF([1]Table4!H9=-999555,"*   ",[1]Table4!H9))))</f>
        <v/>
      </c>
      <c r="I9" s="119" t="str">
        <f>IF([1]Table4!I9=".","",IF([1]Table4!I9=-999777,"n.a.",IF([1]Table4!I9=-999666,"†   ",IF([1]Table4!I9=-999555,"*   ",[1]Table4!I9))))</f>
        <v/>
      </c>
      <c r="J9" s="119" t="str">
        <f>IF([1]Table4!J9=".","",IF([1]Table4!J9=-999777,"n.a.",IF([1]Table4!J9=-999666,"†   ",IF([1]Table4!J9=-999555,"*   ",[1]Table4!J9))))</f>
        <v/>
      </c>
      <c r="K9" s="119" t="str">
        <f>IF([1]Table4!K9=".","",IF([1]Table4!K9=-999777,"n.a.",IF([1]Table4!K9=-999666,"†   ",IF([1]Table4!K9=-999555,"*   ",[1]Table4!K9))))</f>
        <v/>
      </c>
      <c r="L9" s="119" t="str">
        <f>IF([1]Table4!L9=".","",IF([1]Table4!L9=-999777,"n.a.",IF([1]Table4!L9=-999666,"†   ",IF([1]Table4!L9=-999555,"*   ",[1]Table4!L9))))</f>
        <v/>
      </c>
      <c r="M9" s="119" t="str">
        <f>IF([1]Table4!M9=".","",IF([1]Table4!M9=-999777,"n.a.",IF([1]Table4!M9=-999666,"†   ",IF([1]Table4!M9=-999555,"*   ",[1]Table4!M9))))</f>
        <v/>
      </c>
      <c r="N9" s="119" t="str">
        <f>IF([1]Table4!N9=".","",IF([1]Table4!N9=-999777,"n.a.",IF([1]Table4!N9=-999666,"†   ",IF([1]Table4!N9=-999555,"*   ",[1]Table4!N9))))</f>
        <v/>
      </c>
      <c r="O9" s="119" t="str">
        <f>IF([1]Table4!O9=".","",IF([1]Table4!O9=-999777,"n.a.",IF([1]Table4!O9=-999666,"†   ",IF([1]Table4!O9=-999555,"*   ",[1]Table4!O9))))</f>
        <v/>
      </c>
      <c r="P9" s="119" t="str">
        <f>IF([1]Table4!P9=".","",IF([1]Table4!P9=-999777,"n.a.",IF([1]Table4!P9=-999666,"†   ",IF([1]Table4!P9=-999555,"*   ",[1]Table4!P9))))</f>
        <v/>
      </c>
      <c r="Q9" s="119" t="str">
        <f>IF([1]Table4!Q9=".","",IF([1]Table4!Q9=-999777,"n.a.",IF([1]Table4!Q9=-999666,"†   ",IF([1]Table4!Q9=-999555,"*   ",[1]Table4!Q9))))</f>
        <v/>
      </c>
      <c r="R9" s="119" t="str">
        <f>IF([1]Table4!R9=".","",IF([1]Table4!R9=-999777,"n.a.",IF([1]Table4!R9=-999666,"†   ",IF([1]Table4!R9=-999555,"*   ",[1]Table4!R9))))</f>
        <v/>
      </c>
      <c r="S9" s="119" t="str">
        <f>IF([1]Table4!S9=".","",IF([1]Table4!S9=-999777,"n.a.",IF([1]Table4!S9=-999666,"†   ",IF([1]Table4!S9=-999555,"*   ",[1]Table4!S9))))</f>
        <v/>
      </c>
      <c r="T9" s="120"/>
      <c r="U9" s="120"/>
      <c r="V9" s="120"/>
      <c r="W9" s="120"/>
      <c r="X9" s="120"/>
      <c r="Y9" s="100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>
      <c r="A10" s="100" t="s">
        <v>1121</v>
      </c>
      <c r="B10" s="118">
        <f>IF([1]Table4!B10=".","",IF([1]Table4!B10=-999777,"n.a.",IF([1]Table4!B10=-999666,"†   ",IF([1]Table4!B10=-999555,"*   ",[1]Table4!B10))))</f>
        <v>1.8</v>
      </c>
      <c r="C10" s="119">
        <f>IF([1]Table4!C10=".","",IF([1]Table4!C10=-999777,"n.a.",IF([1]Table4!C10=-999666,"†   ",IF([1]Table4!C10=-999555,"*   ",[1]Table4!C10))))</f>
        <v>24.7</v>
      </c>
      <c r="D10" s="119">
        <f>IF([1]Table4!D10=".","",IF([1]Table4!D10=-999777,"n.a.",IF([1]Table4!D10=-999666,"†   ",IF([1]Table4!D10=-999555,"*   ",[1]Table4!D10))))</f>
        <v>4</v>
      </c>
      <c r="E10" s="119">
        <f>IF([1]Table4!E10=".","",IF([1]Table4!E10=-999777,"n.a.",IF([1]Table4!E10=-999666,"†   ",IF([1]Table4!E10=-999555,"*   ",[1]Table4!E10))))</f>
        <v>32.9</v>
      </c>
      <c r="F10" s="119">
        <f>IF([1]Table4!F10=".","",IF([1]Table4!F10=-999777,"n.a.",IF([1]Table4!F10=-999666,"†   ",IF([1]Table4!F10=-999555,"*   ",[1]Table4!F10))))</f>
        <v>6</v>
      </c>
      <c r="G10" s="119">
        <f>IF([1]Table4!G10=".","",IF([1]Table4!G10=-999777,"n.a.",IF([1]Table4!G10=-999666,"†   ",IF([1]Table4!G10=-999555,"*   ",[1]Table4!G10))))</f>
        <v>44.4</v>
      </c>
      <c r="H10" s="119">
        <f>IF([1]Table4!H10=".","",IF([1]Table4!H10=-999777,"n.a.",IF([1]Table4!H10=-999666,"†   ",IF([1]Table4!H10=-999555,"*   ",[1]Table4!H10))))</f>
        <v>5.8</v>
      </c>
      <c r="I10" s="119">
        <f>IF([1]Table4!I10=".","",IF([1]Table4!I10=-999777,"n.a.",IF([1]Table4!I10=-999666,"†   ",IF([1]Table4!I10=-999555,"*   ",[1]Table4!I10))))</f>
        <v>47.8</v>
      </c>
      <c r="J10" s="119">
        <f>IF([1]Table4!J10=".","",IF([1]Table4!J10=-999777,"n.a.",IF([1]Table4!J10=-999666,"†   ",IF([1]Table4!J10=-999555,"*   ",[1]Table4!J10))))</f>
        <v>7.9</v>
      </c>
      <c r="K10" s="119">
        <f>IF([1]Table4!K10=".","",IF([1]Table4!K10=-999777,"n.a.",IF([1]Table4!K10=-999666,"†   ",IF([1]Table4!K10=-999555,"*   ",[1]Table4!K10))))</f>
        <v>52.8</v>
      </c>
      <c r="L10" s="119">
        <f>IF([1]Table4!L10=".","",IF([1]Table4!L10=-999777,"n.a.",IF([1]Table4!L10=-999666,"†   ",IF([1]Table4!L10=-999555,"*   ",[1]Table4!L10))))</f>
        <v>7.5</v>
      </c>
      <c r="M10" s="119">
        <f>IF([1]Table4!M10=".","",IF([1]Table4!M10=-999777,"n.a.",IF([1]Table4!M10=-999666,"†   ",IF([1]Table4!M10=-999555,"*   ",[1]Table4!M10))))</f>
        <v>72.7</v>
      </c>
      <c r="N10" s="119">
        <f>IF([1]Table4!N10=".","",IF([1]Table4!N10=-999777,"n.a.",IF([1]Table4!N10=-999666,"†   ",IF([1]Table4!N10=-999555,"*   ",[1]Table4!N10))))</f>
        <v>8.1</v>
      </c>
      <c r="O10" s="119">
        <f>IF([1]Table4!O10=".","",IF([1]Table4!O10=-999777,"n.a.",IF([1]Table4!O10=-999666,"†   ",IF([1]Table4!O10=-999555,"*   ",[1]Table4!O10))))</f>
        <v>105.3</v>
      </c>
      <c r="P10" s="119">
        <f>IF([1]Table4!P10=".","",IF([1]Table4!P10=-999777,"n.a.",IF([1]Table4!P10=-999666,"†   ",IF([1]Table4!P10=-999555,"*   ",[1]Table4!P10))))</f>
        <v>6.2</v>
      </c>
      <c r="Q10" s="119">
        <f>IF([1]Table4!Q10=".","",IF([1]Table4!Q10=-999777,"n.a.",IF([1]Table4!Q10=-999666,"†   ",IF([1]Table4!Q10=-999555,"*   ",[1]Table4!Q10))))</f>
        <v>116.8</v>
      </c>
      <c r="R10" s="119">
        <f>IF([1]Table4!R10=".","",IF([1]Table4!R10=-999777,"n.a.",IF([1]Table4!R10=-999666,"†   ",IF([1]Table4!R10=-999555,"*   ",[1]Table4!R10))))</f>
        <v>6.1</v>
      </c>
      <c r="S10" s="119">
        <f>IF([1]Table4!S10=".","",IF([1]Table4!S10=-999777,"n.a.",IF([1]Table4!S10=-999666,"†   ",IF([1]Table4!S10=-999555,"*   ",[1]Table4!S10))))</f>
        <v>86.1</v>
      </c>
      <c r="T10" s="120"/>
      <c r="U10" s="120"/>
      <c r="V10" s="120"/>
      <c r="W10" s="120"/>
      <c r="X10" s="120"/>
      <c r="Y10" s="100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</row>
    <row r="11" spans="1:37">
      <c r="A11" s="100" t="s">
        <v>1122</v>
      </c>
      <c r="B11" s="118">
        <f>IF([1]Table4!B11=".","",IF([1]Table4!B11=-999777,"n.a.",IF([1]Table4!B11=-999666,"†   ",IF([1]Table4!B11=-999555,"*   ",[1]Table4!B11))))</f>
        <v>24.1</v>
      </c>
      <c r="C11" s="119">
        <f>IF([1]Table4!C11=".","",IF([1]Table4!C11=-999777,"n.a.",IF([1]Table4!C11=-999666,"†   ",IF([1]Table4!C11=-999555,"*   ",[1]Table4!C11))))</f>
        <v>65.7</v>
      </c>
      <c r="D11" s="119">
        <f>IF([1]Table4!D11=".","",IF([1]Table4!D11=-999777,"n.a.",IF([1]Table4!D11=-999666,"†   ",IF([1]Table4!D11=-999555,"*   ",[1]Table4!D11))))</f>
        <v>27.8</v>
      </c>
      <c r="E11" s="119">
        <f>IF([1]Table4!E11=".","",IF([1]Table4!E11=-999777,"n.a.",IF([1]Table4!E11=-999666,"†   ",IF([1]Table4!E11=-999555,"*   ",[1]Table4!E11))))</f>
        <v>64.2</v>
      </c>
      <c r="F11" s="119">
        <f>IF([1]Table4!F11=".","",IF([1]Table4!F11=-999777,"n.a.",IF([1]Table4!F11=-999666,"†   ",IF([1]Table4!F11=-999555,"*   ",[1]Table4!F11))))</f>
        <v>33.5</v>
      </c>
      <c r="G11" s="119">
        <f>IF([1]Table4!G11=".","",IF([1]Table4!G11=-999777,"n.a.",IF([1]Table4!G11=-999666,"†   ",IF([1]Table4!G11=-999555,"*   ",[1]Table4!G11))))</f>
        <v>79.099999999999994</v>
      </c>
      <c r="H11" s="119">
        <f>IF([1]Table4!H11=".","",IF([1]Table4!H11=-999777,"n.a.",IF([1]Table4!H11=-999666,"†   ",IF([1]Table4!H11=-999555,"*   ",[1]Table4!H11))))</f>
        <v>33.1</v>
      </c>
      <c r="I11" s="119">
        <f>IF([1]Table4!I11=".","",IF([1]Table4!I11=-999777,"n.a.",IF([1]Table4!I11=-999666,"†   ",IF([1]Table4!I11=-999555,"*   ",[1]Table4!I11))))</f>
        <v>96.1</v>
      </c>
      <c r="J11" s="119">
        <f>IF([1]Table4!J11=".","",IF([1]Table4!J11=-999777,"n.a.",IF([1]Table4!J11=-999666,"†   ",IF([1]Table4!J11=-999555,"*   ",[1]Table4!J11))))</f>
        <v>37.4</v>
      </c>
      <c r="K11" s="119">
        <f>IF([1]Table4!K11=".","",IF([1]Table4!K11=-999777,"n.a.",IF([1]Table4!K11=-999666,"†   ",IF([1]Table4!K11=-999555,"*   ",[1]Table4!K11))))</f>
        <v>115.2</v>
      </c>
      <c r="L11" s="119">
        <f>IF([1]Table4!L11=".","",IF([1]Table4!L11=-999777,"n.a.",IF([1]Table4!L11=-999666,"†   ",IF([1]Table4!L11=-999555,"*   ",[1]Table4!L11))))</f>
        <v>33.700000000000003</v>
      </c>
      <c r="M11" s="119">
        <f>IF([1]Table4!M11=".","",IF([1]Table4!M11=-999777,"n.a.",IF([1]Table4!M11=-999666,"†   ",IF([1]Table4!M11=-999555,"*   ",[1]Table4!M11))))</f>
        <v>121.5</v>
      </c>
      <c r="N11" s="119">
        <f>IF([1]Table4!N11=".","",IF([1]Table4!N11=-999777,"n.a.",IF([1]Table4!N11=-999666,"†   ",IF([1]Table4!N11=-999555,"*   ",[1]Table4!N11))))</f>
        <v>37.799999999999997</v>
      </c>
      <c r="O11" s="119">
        <f>IF([1]Table4!O11=".","",IF([1]Table4!O11=-999777,"n.a.",IF([1]Table4!O11=-999666,"†   ",IF([1]Table4!O11=-999555,"*   ",[1]Table4!O11))))</f>
        <v>134.9</v>
      </c>
      <c r="P11" s="119">
        <f>IF([1]Table4!P11=".","",IF([1]Table4!P11=-999777,"n.a.",IF([1]Table4!P11=-999666,"†   ",IF([1]Table4!P11=-999555,"*   ",[1]Table4!P11))))</f>
        <v>25.6</v>
      </c>
      <c r="Q11" s="119">
        <f>IF([1]Table4!Q11=".","",IF([1]Table4!Q11=-999777,"n.a.",IF([1]Table4!Q11=-999666,"†   ",IF([1]Table4!Q11=-999555,"*   ",[1]Table4!Q11))))</f>
        <v>127.9</v>
      </c>
      <c r="R11" s="119">
        <f>IF([1]Table4!R11=".","",IF([1]Table4!R11=-999777,"n.a.",IF([1]Table4!R11=-999666,"†   ",IF([1]Table4!R11=-999555,"*   ",[1]Table4!R11))))</f>
        <v>22.4</v>
      </c>
      <c r="S11" s="119">
        <f>IF([1]Table4!S11=".","",IF([1]Table4!S11=-999777,"n.a.",IF([1]Table4!S11=-999666,"†   ",IF([1]Table4!S11=-999555,"*   ",[1]Table4!S11))))</f>
        <v>112.7</v>
      </c>
      <c r="T11" s="120"/>
      <c r="U11" s="120"/>
      <c r="V11" s="120"/>
      <c r="W11" s="120"/>
      <c r="X11" s="120"/>
      <c r="Y11" s="100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</row>
    <row r="12" spans="1:37">
      <c r="A12" s="100" t="s">
        <v>1123</v>
      </c>
      <c r="B12" s="118">
        <f>IF([1]Table4!B12=".","",IF([1]Table4!B12=-999777,"n.a.",IF([1]Table4!B12=-999666,"†   ",IF([1]Table4!B12=-999555,"*   ",[1]Table4!B12))))</f>
        <v>41.6</v>
      </c>
      <c r="C12" s="119">
        <f>IF([1]Table4!C12=".","",IF([1]Table4!C12=-999777,"n.a.",IF([1]Table4!C12=-999666,"†   ",IF([1]Table4!C12=-999555,"*   ",[1]Table4!C12))))</f>
        <v>101.3</v>
      </c>
      <c r="D12" s="119">
        <f>IF([1]Table4!D12=".","",IF([1]Table4!D12=-999777,"n.a.",IF([1]Table4!D12=-999666,"†   ",IF([1]Table4!D12=-999555,"*   ",[1]Table4!D12))))</f>
        <v>39.6</v>
      </c>
      <c r="E12" s="119">
        <f>IF([1]Table4!E12=".","",IF([1]Table4!E12=-999777,"n.a.",IF([1]Table4!E12=-999666,"†   ",IF([1]Table4!E12=-999555,"*   ",[1]Table4!E12))))</f>
        <v>101.2</v>
      </c>
      <c r="F12" s="119">
        <f>IF([1]Table4!F12=".","",IF([1]Table4!F12=-999777,"n.a.",IF([1]Table4!F12=-999666,"†   ",IF([1]Table4!F12=-999555,"*   ",[1]Table4!F12))))</f>
        <v>46.4</v>
      </c>
      <c r="G12" s="119">
        <f>IF([1]Table4!G12=".","",IF([1]Table4!G12=-999777,"n.a.",IF([1]Table4!G12=-999666,"†   ",IF([1]Table4!G12=-999555,"*   ",[1]Table4!G12))))</f>
        <v>102.3</v>
      </c>
      <c r="H12" s="119">
        <f>IF([1]Table4!H12=".","",IF([1]Table4!H12=-999777,"n.a.",IF([1]Table4!H12=-999666,"†   ",IF([1]Table4!H12=-999555,"*   ",[1]Table4!H12))))</f>
        <v>53.4</v>
      </c>
      <c r="I12" s="119">
        <f>IF([1]Table4!I12=".","",IF([1]Table4!I12=-999777,"n.a.",IF([1]Table4!I12=-999666,"†   ",IF([1]Table4!I12=-999555,"*   ",[1]Table4!I12))))</f>
        <v>126.5</v>
      </c>
      <c r="J12" s="119">
        <f>IF([1]Table4!J12=".","",IF([1]Table4!J12=-999777,"n.a.",IF([1]Table4!J12=-999666,"†   ",IF([1]Table4!J12=-999555,"*   ",[1]Table4!J12))))</f>
        <v>63.7</v>
      </c>
      <c r="K12" s="119">
        <f>IF([1]Table4!K12=".","",IF([1]Table4!K12=-999777,"n.a.",IF([1]Table4!K12=-999666,"†   ",IF([1]Table4!K12=-999555,"*   ",[1]Table4!K12))))</f>
        <v>162.69999999999999</v>
      </c>
      <c r="L12" s="119">
        <f>IF([1]Table4!L12=".","",IF([1]Table4!L12=-999777,"n.a.",IF([1]Table4!L12=-999666,"†   ",IF([1]Table4!L12=-999555,"*   ",[1]Table4!L12))))</f>
        <v>72</v>
      </c>
      <c r="M12" s="119">
        <f>IF([1]Table4!M12=".","",IF([1]Table4!M12=-999777,"n.a.",IF([1]Table4!M12=-999666,"†   ",IF([1]Table4!M12=-999555,"*   ",[1]Table4!M12))))</f>
        <v>194.7</v>
      </c>
      <c r="N12" s="119">
        <f>IF([1]Table4!N12=".","",IF([1]Table4!N12=-999777,"n.a.",IF([1]Table4!N12=-999666,"†   ",IF([1]Table4!N12=-999555,"*   ",[1]Table4!N12))))</f>
        <v>88.1</v>
      </c>
      <c r="O12" s="119">
        <f>IF([1]Table4!O12=".","",IF([1]Table4!O12=-999777,"n.a.",IF([1]Table4!O12=-999666,"†   ",IF([1]Table4!O12=-999555,"*   ",[1]Table4!O12))))</f>
        <v>210.5</v>
      </c>
      <c r="P12" s="119">
        <f>IF([1]Table4!P12=".","",IF([1]Table4!P12=-999777,"n.a.",IF([1]Table4!P12=-999666,"†   ",IF([1]Table4!P12=-999555,"*   ",[1]Table4!P12))))</f>
        <v>65.900000000000006</v>
      </c>
      <c r="Q12" s="119">
        <f>IF([1]Table4!Q12=".","",IF([1]Table4!Q12=-999777,"n.a.",IF([1]Table4!Q12=-999666,"†   ",IF([1]Table4!Q12=-999555,"*   ",[1]Table4!Q12))))</f>
        <v>199</v>
      </c>
      <c r="R12" s="119">
        <f>IF([1]Table4!R12=".","",IF([1]Table4!R12=-999777,"n.a.",IF([1]Table4!R12=-999666,"†   ",IF([1]Table4!R12=-999555,"*   ",[1]Table4!R12))))</f>
        <v>61.7</v>
      </c>
      <c r="S12" s="119">
        <f>IF([1]Table4!S12=".","",IF([1]Table4!S12=-999777,"n.a.",IF([1]Table4!S12=-999666,"†   ",IF([1]Table4!S12=-999555,"*   ",[1]Table4!S12))))</f>
        <v>168.6</v>
      </c>
      <c r="T12" s="120"/>
      <c r="U12" s="120"/>
      <c r="V12" s="120"/>
      <c r="W12" s="120"/>
      <c r="X12" s="120"/>
      <c r="Y12" s="100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7">
      <c r="A13" s="100" t="s">
        <v>1124</v>
      </c>
      <c r="B13" s="118">
        <f>IF([1]Table4!B13=".","",IF([1]Table4!B13=-999777,"n.a.",IF([1]Table4!B13=-999666,"†   ",IF([1]Table4!B13=-999555,"*   ",[1]Table4!B13))))</f>
        <v>66.5</v>
      </c>
      <c r="C13" s="119">
        <f>IF([1]Table4!C13=".","",IF([1]Table4!C13=-999777,"n.a.",IF([1]Table4!C13=-999666,"†   ",IF([1]Table4!C13=-999555,"*   ",[1]Table4!C13))))</f>
        <v>136</v>
      </c>
      <c r="D13" s="119">
        <f>IF([1]Table4!D13=".","",IF([1]Table4!D13=-999777,"n.a.",IF([1]Table4!D13=-999666,"†   ",IF([1]Table4!D13=-999555,"*   ",[1]Table4!D13))))</f>
        <v>75.7</v>
      </c>
      <c r="E13" s="119">
        <f>IF([1]Table4!E13=".","",IF([1]Table4!E13=-999777,"n.a.",IF([1]Table4!E13=-999666,"†   ",IF([1]Table4!E13=-999555,"*   ",[1]Table4!E13))))</f>
        <v>140.80000000000001</v>
      </c>
      <c r="F13" s="119">
        <f>IF([1]Table4!F13=".","",IF([1]Table4!F13=-999777,"n.a.",IF([1]Table4!F13=-999666,"†   ",IF([1]Table4!F13=-999555,"*   ",[1]Table4!F13))))</f>
        <v>76.099999999999994</v>
      </c>
      <c r="G13" s="119">
        <f>IF([1]Table4!G13=".","",IF([1]Table4!G13=-999777,"n.a.",IF([1]Table4!G13=-999666,"†   ",IF([1]Table4!G13=-999555,"*   ",[1]Table4!G13))))</f>
        <v>161.30000000000001</v>
      </c>
      <c r="H13" s="119">
        <f>IF([1]Table4!H13=".","",IF([1]Table4!H13=-999777,"n.a.",IF([1]Table4!H13=-999666,"†   ",IF([1]Table4!H13=-999555,"*   ",[1]Table4!H13))))</f>
        <v>112.3</v>
      </c>
      <c r="I13" s="119">
        <f>IF([1]Table4!I13=".","",IF([1]Table4!I13=-999777,"n.a.",IF([1]Table4!I13=-999666,"†   ",IF([1]Table4!I13=-999555,"*   ",[1]Table4!I13))))</f>
        <v>206.4</v>
      </c>
      <c r="J13" s="119">
        <f>IF([1]Table4!J13=".","",IF([1]Table4!J13=-999777,"n.a.",IF([1]Table4!J13=-999666,"†   ",IF([1]Table4!J13=-999555,"*   ",[1]Table4!J13))))</f>
        <v>144.30000000000001</v>
      </c>
      <c r="K13" s="119">
        <f>IF([1]Table4!K13=".","",IF([1]Table4!K13=-999777,"n.a.",IF([1]Table4!K13=-999666,"†   ",IF([1]Table4!K13=-999555,"*   ",[1]Table4!K13))))</f>
        <v>294.3</v>
      </c>
      <c r="L13" s="119">
        <f>IF([1]Table4!L13=".","",IF([1]Table4!L13=-999777,"n.a.",IF([1]Table4!L13=-999666,"†   ",IF([1]Table4!L13=-999555,"*   ",[1]Table4!L13))))</f>
        <v>160</v>
      </c>
      <c r="M13" s="119">
        <f>IF([1]Table4!M13=".","",IF([1]Table4!M13=-999777,"n.a.",IF([1]Table4!M13=-999666,"†   ",IF([1]Table4!M13=-999555,"*   ",[1]Table4!M13))))</f>
        <v>341.5</v>
      </c>
      <c r="N13" s="119">
        <f>IF([1]Table4!N13=".","",IF([1]Table4!N13=-999777,"n.a.",IF([1]Table4!N13=-999666,"†   ",IF([1]Table4!N13=-999555,"*   ",[1]Table4!N13))))</f>
        <v>205.8</v>
      </c>
      <c r="O13" s="119">
        <f>IF([1]Table4!O13=".","",IF([1]Table4!O13=-999777,"n.a.",IF([1]Table4!O13=-999666,"†   ",IF([1]Table4!O13=-999555,"*   ",[1]Table4!O13))))</f>
        <v>375.1</v>
      </c>
      <c r="P13" s="119">
        <f>IF([1]Table4!P13=".","",IF([1]Table4!P13=-999777,"n.a.",IF([1]Table4!P13=-999666,"†   ",IF([1]Table4!P13=-999555,"*   ",[1]Table4!P13))))</f>
        <v>128.6</v>
      </c>
      <c r="Q13" s="119">
        <f>IF([1]Table4!Q13=".","",IF([1]Table4!Q13=-999777,"n.a.",IF([1]Table4!Q13=-999666,"†   ",IF([1]Table4!Q13=-999555,"*   ",[1]Table4!Q13))))</f>
        <v>294</v>
      </c>
      <c r="R13" s="119">
        <f>IF([1]Table4!R13=".","",IF([1]Table4!R13=-999777,"n.a.",IF([1]Table4!R13=-999666,"†   ",IF([1]Table4!R13=-999555,"*   ",[1]Table4!R13))))</f>
        <v>159.19999999999999</v>
      </c>
      <c r="S13" s="119">
        <f>IF([1]Table4!S13=".","",IF([1]Table4!S13=-999777,"n.a.",IF([1]Table4!S13=-999666,"†   ",IF([1]Table4!S13=-999555,"*   ",[1]Table4!S13))))</f>
        <v>333.6</v>
      </c>
      <c r="T13" s="120"/>
      <c r="U13" s="120"/>
      <c r="V13" s="120"/>
      <c r="W13" s="120"/>
      <c r="X13" s="120"/>
      <c r="Y13" s="100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</row>
    <row r="14" spans="1:37">
      <c r="A14" s="100" t="s">
        <v>1125</v>
      </c>
      <c r="B14" s="118">
        <f>IF([1]Table4!B14=".","",IF([1]Table4!B14=-999777,"n.a.",IF([1]Table4!B14=-999666,"†   ",IF([1]Table4!B14=-999555,"*   ",[1]Table4!B14))))</f>
        <v>132</v>
      </c>
      <c r="C14" s="119">
        <f>IF([1]Table4!C14=".","",IF([1]Table4!C14=-999777,"n.a.",IF([1]Table4!C14=-999666,"†   ",IF([1]Table4!C14=-999555,"*   ",[1]Table4!C14))))</f>
        <v>222.4</v>
      </c>
      <c r="D14" s="119">
        <f>IF([1]Table4!D14=".","",IF([1]Table4!D14=-999777,"n.a.",IF([1]Table4!D14=-999666,"†   ",IF([1]Table4!D14=-999555,"*   ",[1]Table4!D14))))</f>
        <v>115.7</v>
      </c>
      <c r="E14" s="119">
        <f>IF([1]Table4!E14=".","",IF([1]Table4!E14=-999777,"n.a.",IF([1]Table4!E14=-999666,"†   ",IF([1]Table4!E14=-999555,"*   ",[1]Table4!E14))))</f>
        <v>226.4</v>
      </c>
      <c r="F14" s="119">
        <f>IF([1]Table4!F14=".","",IF([1]Table4!F14=-999777,"n.a.",IF([1]Table4!F14=-999666,"†   ",IF([1]Table4!F14=-999555,"*   ",[1]Table4!F14))))</f>
        <v>128.1</v>
      </c>
      <c r="G14" s="119">
        <f>IF([1]Table4!G14=".","",IF([1]Table4!G14=-999777,"n.a.",IF([1]Table4!G14=-999666,"†   ",IF([1]Table4!G14=-999555,"*   ",[1]Table4!G14))))</f>
        <v>257.5</v>
      </c>
      <c r="H14" s="119">
        <f>IF([1]Table4!H14=".","",IF([1]Table4!H14=-999777,"n.a.",IF([1]Table4!H14=-999666,"†   ",IF([1]Table4!H14=-999555,"*   ",[1]Table4!H14))))</f>
        <v>188.5</v>
      </c>
      <c r="I14" s="119">
        <f>IF([1]Table4!I14=".","",IF([1]Table4!I14=-999777,"n.a.",IF([1]Table4!I14=-999666,"†   ",IF([1]Table4!I14=-999555,"*   ",[1]Table4!I14))))</f>
        <v>326</v>
      </c>
      <c r="J14" s="119">
        <f>IF([1]Table4!J14=".","",IF([1]Table4!J14=-999777,"n.a.",IF([1]Table4!J14=-999666,"†   ",IF([1]Table4!J14=-999555,"*   ",[1]Table4!J14))))</f>
        <v>263.10000000000002</v>
      </c>
      <c r="K14" s="119">
        <f>IF([1]Table4!K14=".","",IF([1]Table4!K14=-999777,"n.a.",IF([1]Table4!K14=-999666,"†   ",IF([1]Table4!K14=-999555,"*   ",[1]Table4!K14))))</f>
        <v>457.3</v>
      </c>
      <c r="L14" s="119">
        <f>IF([1]Table4!L14=".","",IF([1]Table4!L14=-999777,"n.a.",IF([1]Table4!L14=-999666,"†   ",IF([1]Table4!L14=-999555,"*   ",[1]Table4!L14))))</f>
        <v>313.7</v>
      </c>
      <c r="M14" s="119">
        <f>IF([1]Table4!M14=".","",IF([1]Table4!M14=-999777,"n.a.",IF([1]Table4!M14=-999666,"†   ",IF([1]Table4!M14=-999555,"*   ",[1]Table4!M14))))</f>
        <v>489.9</v>
      </c>
      <c r="N14" s="119">
        <f>IF([1]Table4!N14=".","",IF([1]Table4!N14=-999777,"n.a.",IF([1]Table4!N14=-999666,"†   ",IF([1]Table4!N14=-999555,"*   ",[1]Table4!N14))))</f>
        <v>356.2</v>
      </c>
      <c r="O14" s="119">
        <f>IF([1]Table4!O14=".","",IF([1]Table4!O14=-999777,"n.a.",IF([1]Table4!O14=-999666,"†   ",IF([1]Table4!O14=-999555,"*   ",[1]Table4!O14))))</f>
        <v>609</v>
      </c>
      <c r="P14" s="119">
        <f>IF([1]Table4!P14=".","",IF([1]Table4!P14=-999777,"n.a.",IF([1]Table4!P14=-999666,"†   ",IF([1]Table4!P14=-999555,"*   ",[1]Table4!P14))))</f>
        <v>286.60000000000002</v>
      </c>
      <c r="Q14" s="119">
        <f>IF([1]Table4!Q14=".","",IF([1]Table4!Q14=-999777,"n.a.",IF([1]Table4!Q14=-999666,"†   ",IF([1]Table4!Q14=-999555,"*   ",[1]Table4!Q14))))</f>
        <v>567.29999999999995</v>
      </c>
      <c r="R14" s="119">
        <f>IF([1]Table4!R14=".","",IF([1]Table4!R14=-999777,"n.a.",IF([1]Table4!R14=-999666,"†   ",IF([1]Table4!R14=-999555,"*   ",[1]Table4!R14))))</f>
        <v>300.5</v>
      </c>
      <c r="S14" s="119">
        <f>IF([1]Table4!S14=".","",IF([1]Table4!S14=-999777,"n.a.",IF([1]Table4!S14=-999666,"†   ",IF([1]Table4!S14=-999555,"*   ",[1]Table4!S14))))</f>
        <v>635.79999999999995</v>
      </c>
      <c r="T14" s="120"/>
      <c r="U14" s="120"/>
      <c r="V14" s="120"/>
      <c r="W14" s="120"/>
      <c r="X14" s="120"/>
      <c r="Y14" s="100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</row>
    <row r="15" spans="1:37">
      <c r="A15" s="100" t="s">
        <v>1126</v>
      </c>
      <c r="B15" s="118">
        <f>IF([1]Table4!B15=".","",IF([1]Table4!B15=-999777,"n.a.",IF([1]Table4!B15=-999666,"†   ",IF([1]Table4!B15=-999555,"*   ",[1]Table4!B15))))</f>
        <v>388.5</v>
      </c>
      <c r="C15" s="119">
        <f>IF([1]Table4!C15=".","",IF([1]Table4!C15=-999777,"n.a.",IF([1]Table4!C15=-999666,"†   ",IF([1]Table4!C15=-999555,"*   ",[1]Table4!C15))))</f>
        <v>981.2</v>
      </c>
      <c r="D15" s="119">
        <f>IF([1]Table4!D15=".","",IF([1]Table4!D15=-999777,"n.a.",IF([1]Table4!D15=-999666,"†   ",IF([1]Table4!D15=-999555,"*   ",[1]Table4!D15))))</f>
        <v>363.7</v>
      </c>
      <c r="E15" s="119">
        <f>IF([1]Table4!E15=".","",IF([1]Table4!E15=-999777,"n.a.",IF([1]Table4!E15=-999666,"†   ",IF([1]Table4!E15=-999555,"*   ",[1]Table4!E15))))</f>
        <v>960.9</v>
      </c>
      <c r="F15" s="119">
        <f>IF([1]Table4!F15=".","",IF([1]Table4!F15=-999777,"n.a.",IF([1]Table4!F15=-999666,"†   ",IF([1]Table4!F15=-999555,"*   ",[1]Table4!F15))))</f>
        <v>355.6</v>
      </c>
      <c r="G15" s="119">
        <f>IF([1]Table4!G15=".","",IF([1]Table4!G15=-999777,"n.a.",IF([1]Table4!G15=-999666,"†   ",IF([1]Table4!G15=-999555,"*   ",[1]Table4!G15))))</f>
        <v>1088.5999999999999</v>
      </c>
      <c r="H15" s="119">
        <f>IF([1]Table4!H15=".","",IF([1]Table4!H15=-999777,"n.a.",IF([1]Table4!H15=-999666,"†   ",IF([1]Table4!H15=-999555,"*   ",[1]Table4!H15))))</f>
        <v>452.4</v>
      </c>
      <c r="I15" s="119">
        <f>IF([1]Table4!I15=".","",IF([1]Table4!I15=-999777,"n.a.",IF([1]Table4!I15=-999666,"†   ",IF([1]Table4!I15=-999555,"*   ",[1]Table4!I15))))</f>
        <v>1548.8</v>
      </c>
      <c r="J15" s="119">
        <f>IF([1]Table4!J15=".","",IF([1]Table4!J15=-999777,"n.a.",IF([1]Table4!J15=-999666,"†   ",IF([1]Table4!J15=-999555,"*   ",[1]Table4!J15))))</f>
        <v>833.6</v>
      </c>
      <c r="K15" s="119">
        <f>IF([1]Table4!K15=".","",IF([1]Table4!K15=-999777,"n.a.",IF([1]Table4!K15=-999666,"†   ",IF([1]Table4!K15=-999555,"*   ",[1]Table4!K15))))</f>
        <v>2266.3000000000002</v>
      </c>
      <c r="L15" s="119">
        <f>IF([1]Table4!L15=".","",IF([1]Table4!L15=-999777,"n.a.",IF([1]Table4!L15=-999666,"†   ",IF([1]Table4!L15=-999555,"*   ",[1]Table4!L15))))</f>
        <v>929.6</v>
      </c>
      <c r="M15" s="119">
        <f>IF([1]Table4!M15=".","",IF([1]Table4!M15=-999777,"n.a.",IF([1]Table4!M15=-999666,"†   ",IF([1]Table4!M15=-999555,"*   ",[1]Table4!M15))))</f>
        <v>2542.1999999999998</v>
      </c>
      <c r="N15" s="119">
        <f>IF([1]Table4!N15=".","",IF([1]Table4!N15=-999777,"n.a.",IF([1]Table4!N15=-999666,"†   ",IF([1]Table4!N15=-999555,"*   ",[1]Table4!N15))))</f>
        <v>1119</v>
      </c>
      <c r="O15" s="119">
        <f>IF([1]Table4!O15=".","",IF([1]Table4!O15=-999777,"n.a.",IF([1]Table4!O15=-999666,"†   ",IF([1]Table4!O15=-999555,"*   ",[1]Table4!O15))))</f>
        <v>3316.5</v>
      </c>
      <c r="P15" s="119">
        <f>IF([1]Table4!P15=".","",IF([1]Table4!P15=-999777,"n.a.",IF([1]Table4!P15=-999666,"†   ",IF([1]Table4!P15=-999555,"*   ",[1]Table4!P15))))</f>
        <v>1194.3</v>
      </c>
      <c r="Q15" s="119">
        <f>IF([1]Table4!Q15=".","",IF([1]Table4!Q15=-999777,"n.a.",IF([1]Table4!Q15=-999666,"†   ",IF([1]Table4!Q15=-999555,"*   ",[1]Table4!Q15))))</f>
        <v>2944.3</v>
      </c>
      <c r="R15" s="119">
        <f>IF([1]Table4!R15=".","",IF([1]Table4!R15=-999777,"n.a.",IF([1]Table4!R15=-999666,"†   ",IF([1]Table4!R15=-999555,"*   ",[1]Table4!R15))))</f>
        <v>1130.7</v>
      </c>
      <c r="S15" s="119">
        <f>IF([1]Table4!S15=".","",IF([1]Table4!S15=-999777,"n.a.",IF([1]Table4!S15=-999666,"†   ",IF([1]Table4!S15=-999555,"*   ",[1]Table4!S15))))</f>
        <v>3307.9</v>
      </c>
      <c r="T15" s="120"/>
      <c r="U15" s="120"/>
      <c r="V15" s="120"/>
      <c r="W15" s="120"/>
      <c r="X15" s="120"/>
      <c r="Y15" s="100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</row>
    <row r="16" spans="1:37">
      <c r="A16" s="100"/>
      <c r="B16" s="118" t="str">
        <f>IF([1]Table4!B16=".","",IF([1]Table4!B16=-999777,"n.a.",IF([1]Table4!B16=-999666,"†   ",IF([1]Table4!B16=-999555,"*   ",[1]Table4!B16))))</f>
        <v/>
      </c>
      <c r="C16" s="119" t="str">
        <f>IF([1]Table4!C16=".","",IF([1]Table4!C16=-999777,"n.a.",IF([1]Table4!C16=-999666,"†   ",IF([1]Table4!C16=-999555,"*   ",[1]Table4!C16))))</f>
        <v/>
      </c>
      <c r="D16" s="119" t="str">
        <f>IF([1]Table4!D16=".","",IF([1]Table4!D16=-999777,"n.a.",IF([1]Table4!D16=-999666,"†   ",IF([1]Table4!D16=-999555,"*   ",[1]Table4!D16))))</f>
        <v/>
      </c>
      <c r="E16" s="119" t="str">
        <f>IF([1]Table4!E16=".","",IF([1]Table4!E16=-999777,"n.a.",IF([1]Table4!E16=-999666,"†   ",IF([1]Table4!E16=-999555,"*   ",[1]Table4!E16))))</f>
        <v/>
      </c>
      <c r="F16" s="119" t="str">
        <f>IF([1]Table4!F16=".","",IF([1]Table4!F16=-999777,"n.a.",IF([1]Table4!F16=-999666,"†   ",IF([1]Table4!F16=-999555,"*   ",[1]Table4!F16))))</f>
        <v/>
      </c>
      <c r="G16" s="119" t="str">
        <f>IF([1]Table4!G16=".","",IF([1]Table4!G16=-999777,"n.a.",IF([1]Table4!G16=-999666,"†   ",IF([1]Table4!G16=-999555,"*   ",[1]Table4!G16))))</f>
        <v/>
      </c>
      <c r="H16" s="119" t="str">
        <f>IF([1]Table4!H16=".","",IF([1]Table4!H16=-999777,"n.a.",IF([1]Table4!H16=-999666,"†   ",IF([1]Table4!H16=-999555,"*   ",[1]Table4!H16))))</f>
        <v/>
      </c>
      <c r="I16" s="119" t="str">
        <f>IF([1]Table4!I16=".","",IF([1]Table4!I16=-999777,"n.a.",IF([1]Table4!I16=-999666,"†   ",IF([1]Table4!I16=-999555,"*   ",[1]Table4!I16))))</f>
        <v/>
      </c>
      <c r="J16" s="119" t="str">
        <f>IF([1]Table4!J16=".","",IF([1]Table4!J16=-999777,"n.a.",IF([1]Table4!J16=-999666,"†   ",IF([1]Table4!J16=-999555,"*   ",[1]Table4!J16))))</f>
        <v/>
      </c>
      <c r="K16" s="119" t="str">
        <f>IF([1]Table4!K16=".","",IF([1]Table4!K16=-999777,"n.a.",IF([1]Table4!K16=-999666,"†   ",IF([1]Table4!K16=-999555,"*   ",[1]Table4!K16))))</f>
        <v/>
      </c>
      <c r="L16" s="119" t="str">
        <f>IF([1]Table4!L16=".","",IF([1]Table4!L16=-999777,"n.a.",IF([1]Table4!L16=-999666,"†   ",IF([1]Table4!L16=-999555,"*   ",[1]Table4!L16))))</f>
        <v/>
      </c>
      <c r="M16" s="119" t="str">
        <f>IF([1]Table4!M16=".","",IF([1]Table4!M16=-999777,"n.a.",IF([1]Table4!M16=-999666,"†   ",IF([1]Table4!M16=-999555,"*   ",[1]Table4!M16))))</f>
        <v/>
      </c>
      <c r="N16" s="119" t="str">
        <f>IF([1]Table4!N16=".","",IF([1]Table4!N16=-999777,"n.a.",IF([1]Table4!N16=-999666,"†   ",IF([1]Table4!N16=-999555,"*   ",[1]Table4!N16))))</f>
        <v/>
      </c>
      <c r="O16" s="119" t="str">
        <f>IF([1]Table4!O16=".","",IF([1]Table4!O16=-999777,"n.a.",IF([1]Table4!O16=-999666,"†   ",IF([1]Table4!O16=-999555,"*   ",[1]Table4!O16))))</f>
        <v/>
      </c>
      <c r="P16" s="119" t="str">
        <f>IF([1]Table4!P16=".","",IF([1]Table4!P16=-999777,"n.a.",IF([1]Table4!P16=-999666,"†   ",IF([1]Table4!P16=-999555,"*   ",[1]Table4!P16))))</f>
        <v/>
      </c>
      <c r="Q16" s="119" t="str">
        <f>IF([1]Table4!Q16=".","",IF([1]Table4!Q16=-999777,"n.a.",IF([1]Table4!Q16=-999666,"†   ",IF([1]Table4!Q16=-999555,"*   ",[1]Table4!Q16))))</f>
        <v/>
      </c>
      <c r="R16" s="119" t="str">
        <f>IF([1]Table4!R16=".","",IF([1]Table4!R16=-999777,"n.a.",IF([1]Table4!R16=-999666,"†   ",IF([1]Table4!R16=-999555,"*   ",[1]Table4!R16))))</f>
        <v/>
      </c>
      <c r="S16" s="119" t="str">
        <f>IF([1]Table4!S16=".","",IF([1]Table4!S16=-999777,"n.a.",IF([1]Table4!S16=-999666,"†   ",IF([1]Table4!S16=-999555,"*   ",[1]Table4!S16))))</f>
        <v/>
      </c>
      <c r="T16" s="120"/>
      <c r="U16" s="120"/>
      <c r="V16" s="120"/>
      <c r="W16" s="120"/>
      <c r="X16" s="120"/>
      <c r="Y16" s="100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</row>
    <row r="17" spans="1:45">
      <c r="A17" s="122" t="s">
        <v>1127</v>
      </c>
      <c r="B17" s="118" t="str">
        <f>IF([1]Table4!B17=".","",IF([1]Table4!B17=-999777,"n.a.",IF([1]Table4!B17=-999666,"†   ",IF([1]Table4!B17=-999555,"*   ",[1]Table4!B17))))</f>
        <v/>
      </c>
      <c r="C17" s="119" t="str">
        <f>IF([1]Table4!C17=".","",IF([1]Table4!C17=-999777,"n.a.",IF([1]Table4!C17=-999666,"†   ",IF([1]Table4!C17=-999555,"*   ",[1]Table4!C17))))</f>
        <v/>
      </c>
      <c r="D17" s="119" t="str">
        <f>IF([1]Table4!D17=".","",IF([1]Table4!D17=-999777,"n.a.",IF([1]Table4!D17=-999666,"†   ",IF([1]Table4!D17=-999555,"*   ",[1]Table4!D17))))</f>
        <v/>
      </c>
      <c r="E17" s="119" t="str">
        <f>IF([1]Table4!E17=".","",IF([1]Table4!E17=-999777,"n.a.",IF([1]Table4!E17=-999666,"†   ",IF([1]Table4!E17=-999555,"*   ",[1]Table4!E17))))</f>
        <v/>
      </c>
      <c r="F17" s="119" t="str">
        <f>IF([1]Table4!F17=".","",IF([1]Table4!F17=-999777,"n.a.",IF([1]Table4!F17=-999666,"†   ",IF([1]Table4!F17=-999555,"*   ",[1]Table4!F17))))</f>
        <v/>
      </c>
      <c r="G17" s="119" t="str">
        <f>IF([1]Table4!G17=".","",IF([1]Table4!G17=-999777,"n.a.",IF([1]Table4!G17=-999666,"†   ",IF([1]Table4!G17=-999555,"*   ",[1]Table4!G17))))</f>
        <v/>
      </c>
      <c r="H17" s="119" t="str">
        <f>IF([1]Table4!H17=".","",IF([1]Table4!H17=-999777,"n.a.",IF([1]Table4!H17=-999666,"†   ",IF([1]Table4!H17=-999555,"*   ",[1]Table4!H17))))</f>
        <v/>
      </c>
      <c r="I17" s="119" t="str">
        <f>IF([1]Table4!I17=".","",IF([1]Table4!I17=-999777,"n.a.",IF([1]Table4!I17=-999666,"†   ",IF([1]Table4!I17=-999555,"*   ",[1]Table4!I17))))</f>
        <v/>
      </c>
      <c r="J17" s="119" t="str">
        <f>IF([1]Table4!J17=".","",IF([1]Table4!J17=-999777,"n.a.",IF([1]Table4!J17=-999666,"†   ",IF([1]Table4!J17=-999555,"*   ",[1]Table4!J17))))</f>
        <v/>
      </c>
      <c r="K17" s="119" t="str">
        <f>IF([1]Table4!K17=".","",IF([1]Table4!K17=-999777,"n.a.",IF([1]Table4!K17=-999666,"†   ",IF([1]Table4!K17=-999555,"*   ",[1]Table4!K17))))</f>
        <v/>
      </c>
      <c r="L17" s="119" t="str">
        <f>IF([1]Table4!L17=".","",IF([1]Table4!L17=-999777,"n.a.",IF([1]Table4!L17=-999666,"†   ",IF([1]Table4!L17=-999555,"*   ",[1]Table4!L17))))</f>
        <v/>
      </c>
      <c r="M17" s="119" t="str">
        <f>IF([1]Table4!M17=".","",IF([1]Table4!M17=-999777,"n.a.",IF([1]Table4!M17=-999666,"†   ",IF([1]Table4!M17=-999555,"*   ",[1]Table4!M17))))</f>
        <v/>
      </c>
      <c r="N17" s="119" t="str">
        <f>IF([1]Table4!N17=".","",IF([1]Table4!N17=-999777,"n.a.",IF([1]Table4!N17=-999666,"†   ",IF([1]Table4!N17=-999555,"*   ",[1]Table4!N17))))</f>
        <v/>
      </c>
      <c r="O17" s="119" t="str">
        <f>IF([1]Table4!O17=".","",IF([1]Table4!O17=-999777,"n.a.",IF([1]Table4!O17=-999666,"†   ",IF([1]Table4!O17=-999555,"*   ",[1]Table4!O17))))</f>
        <v/>
      </c>
      <c r="P17" s="119" t="str">
        <f>IF([1]Table4!P17=".","",IF([1]Table4!P17=-999777,"n.a.",IF([1]Table4!P17=-999666,"†   ",IF([1]Table4!P17=-999555,"*   ",[1]Table4!P17))))</f>
        <v/>
      </c>
      <c r="Q17" s="119" t="str">
        <f>IF([1]Table4!Q17=".","",IF([1]Table4!Q17=-999777,"n.a.",IF([1]Table4!Q17=-999666,"†   ",IF([1]Table4!Q17=-999555,"*   ",[1]Table4!Q17))))</f>
        <v/>
      </c>
      <c r="R17" s="119" t="str">
        <f>IF([1]Table4!R17=".","",IF([1]Table4!R17=-999777,"n.a.",IF([1]Table4!R17=-999666,"†   ",IF([1]Table4!R17=-999555,"*   ",[1]Table4!R17))))</f>
        <v/>
      </c>
      <c r="S17" s="119" t="str">
        <f>IF([1]Table4!S17=".","",IF([1]Table4!S17=-999777,"n.a.",IF([1]Table4!S17=-999666,"†   ",IF([1]Table4!S17=-999555,"*   ",[1]Table4!S17))))</f>
        <v/>
      </c>
      <c r="T17" s="120"/>
      <c r="U17" s="120"/>
      <c r="V17" s="120"/>
      <c r="W17" s="120"/>
      <c r="X17" s="120"/>
      <c r="Y17" s="100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</row>
    <row r="18" spans="1:45">
      <c r="A18" s="100" t="s">
        <v>1128</v>
      </c>
      <c r="B18" s="118">
        <f>IF([1]Table4!B18=".","",IF([1]Table4!B18=-999777,"n.a.",IF([1]Table4!B18=-999666,"†   ",IF([1]Table4!B18=-999555,"*   ",[1]Table4!B18))))</f>
        <v>7.8</v>
      </c>
      <c r="C18" s="119">
        <f>IF([1]Table4!C18=".","",IF([1]Table4!C18=-999777,"n.a.",IF([1]Table4!C18=-999666,"†   ",IF([1]Table4!C18=-999555,"*   ",[1]Table4!C18))))</f>
        <v>46.8</v>
      </c>
      <c r="D18" s="119">
        <f>IF([1]Table4!D18=".","",IF([1]Table4!D18=-999777,"n.a.",IF([1]Table4!D18=-999666,"†   ",IF([1]Table4!D18=-999555,"*   ",[1]Table4!D18))))</f>
        <v>9.1999999999999993</v>
      </c>
      <c r="E18" s="119">
        <f>IF([1]Table4!E18=".","",IF([1]Table4!E18=-999777,"n.a.",IF([1]Table4!E18=-999666,"†   ",IF([1]Table4!E18=-999555,"*   ",[1]Table4!E18))))</f>
        <v>45.4</v>
      </c>
      <c r="F18" s="119">
        <f>IF([1]Table4!F18=".","",IF([1]Table4!F18=-999777,"n.a.",IF([1]Table4!F18=-999666,"†   ",IF([1]Table4!F18=-999555,"*   ",[1]Table4!F18))))</f>
        <v>12</v>
      </c>
      <c r="G18" s="119">
        <f>IF([1]Table4!G18=".","",IF([1]Table4!G18=-999777,"n.a.",IF([1]Table4!G18=-999666,"†   ",IF([1]Table4!G18=-999555,"*   ",[1]Table4!G18))))</f>
        <v>43.2</v>
      </c>
      <c r="H18" s="119">
        <f>IF([1]Table4!H18=".","",IF([1]Table4!H18=-999777,"n.a.",IF([1]Table4!H18=-999666,"†   ",IF([1]Table4!H18=-999555,"*   ",[1]Table4!H18))))</f>
        <v>9.1</v>
      </c>
      <c r="I18" s="119">
        <f>IF([1]Table4!I18=".","",IF([1]Table4!I18=-999777,"n.a.",IF([1]Table4!I18=-999666,"†   ",IF([1]Table4!I18=-999555,"*   ",[1]Table4!I18))))</f>
        <v>63.9</v>
      </c>
      <c r="J18" s="119">
        <f>IF([1]Table4!J18=".","",IF([1]Table4!J18=-999777,"n.a.",IF([1]Table4!J18=-999666,"†   ",IF([1]Table4!J18=-999555,"*   ",[1]Table4!J18))))</f>
        <v>11.7</v>
      </c>
      <c r="K18" s="119">
        <f>IF([1]Table4!K18=".","",IF([1]Table4!K18=-999777,"n.a.",IF([1]Table4!K18=-999666,"†   ",IF([1]Table4!K18=-999555,"*   ",[1]Table4!K18))))</f>
        <v>90.7</v>
      </c>
      <c r="L18" s="119">
        <f>IF([1]Table4!L18=".","",IF([1]Table4!L18=-999777,"n.a.",IF([1]Table4!L18=-999666,"†   ",IF([1]Table4!L18=-999555,"*   ",[1]Table4!L18))))</f>
        <v>14.2</v>
      </c>
      <c r="M18" s="119">
        <f>IF([1]Table4!M18=".","",IF([1]Table4!M18=-999777,"n.a.",IF([1]Table4!M18=-999666,"†   ",IF([1]Table4!M18=-999555,"*   ",[1]Table4!M18))))</f>
        <v>73.5</v>
      </c>
      <c r="N18" s="119">
        <f>IF([1]Table4!N18=".","",IF([1]Table4!N18=-999777,"n.a.",IF([1]Table4!N18=-999666,"†   ",IF([1]Table4!N18=-999555,"*   ",[1]Table4!N18))))</f>
        <v>11.8</v>
      </c>
      <c r="O18" s="119">
        <f>IF([1]Table4!O18=".","",IF([1]Table4!O18=-999777,"n.a.",IF([1]Table4!O18=-999666,"†   ",IF([1]Table4!O18=-999555,"*   ",[1]Table4!O18))))</f>
        <v>106</v>
      </c>
      <c r="P18" s="119">
        <f>IF([1]Table4!P18=".","",IF([1]Table4!P18=-999777,"n.a.",IF([1]Table4!P18=-999666,"†   ",IF([1]Table4!P18=-999555,"*   ",[1]Table4!P18))))</f>
        <v>9.3000000000000007</v>
      </c>
      <c r="Q18" s="119">
        <f>IF([1]Table4!Q18=".","",IF([1]Table4!Q18=-999777,"n.a.",IF([1]Table4!Q18=-999666,"†   ",IF([1]Table4!Q18=-999555,"*   ",[1]Table4!Q18))))</f>
        <v>65.3</v>
      </c>
      <c r="R18" s="119">
        <f>IF([1]Table4!R18=".","",IF([1]Table4!R18=-999777,"n.a.",IF([1]Table4!R18=-999666,"†   ",IF([1]Table4!R18=-999555,"*   ",[1]Table4!R18))))</f>
        <v>10.4</v>
      </c>
      <c r="S18" s="119">
        <f>IF([1]Table4!S18=".","",IF([1]Table4!S18=-999777,"n.a.",IF([1]Table4!S18=-999666,"†   ",IF([1]Table4!S18=-999555,"*   ",[1]Table4!S18))))</f>
        <v>75.5</v>
      </c>
      <c r="T18" s="120"/>
      <c r="U18" s="120"/>
      <c r="V18" s="120"/>
      <c r="W18" s="120"/>
      <c r="X18" s="120"/>
      <c r="Y18" s="100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</row>
    <row r="19" spans="1:45">
      <c r="A19" s="100" t="s">
        <v>1129</v>
      </c>
      <c r="B19" s="118">
        <f>IF([1]Table4!B19=".","",IF([1]Table4!B19=-999777,"n.a.",IF([1]Table4!B19=-999666,"†   ",IF([1]Table4!B19=-999555,"*   ",[1]Table4!B19))))</f>
        <v>56.4</v>
      </c>
      <c r="C19" s="119">
        <f>IF([1]Table4!C19=".","",IF([1]Table4!C19=-999777,"n.a.",IF([1]Table4!C19=-999666,"†   ",IF([1]Table4!C19=-999555,"*   ",[1]Table4!C19))))</f>
        <v>147.6</v>
      </c>
      <c r="D19" s="119">
        <f>IF([1]Table4!D19=".","",IF([1]Table4!D19=-999777,"n.a.",IF([1]Table4!D19=-999666,"†   ",IF([1]Table4!D19=-999555,"*   ",[1]Table4!D19))))</f>
        <v>44.6</v>
      </c>
      <c r="E19" s="119">
        <f>IF([1]Table4!E19=".","",IF([1]Table4!E19=-999777,"n.a.",IF([1]Table4!E19=-999666,"†   ",IF([1]Table4!E19=-999555,"*   ",[1]Table4!E19))))</f>
        <v>133.30000000000001</v>
      </c>
      <c r="F19" s="119">
        <f>IF([1]Table4!F19=".","",IF([1]Table4!F19=-999777,"n.a.",IF([1]Table4!F19=-999666,"†   ",IF([1]Table4!F19=-999555,"*   ",[1]Table4!F19))))</f>
        <v>52.3</v>
      </c>
      <c r="G19" s="119">
        <f>IF([1]Table4!G19=".","",IF([1]Table4!G19=-999777,"n.a.",IF([1]Table4!G19=-999666,"†   ",IF([1]Table4!G19=-999555,"*   ",[1]Table4!G19))))</f>
        <v>143.69999999999999</v>
      </c>
      <c r="H19" s="119">
        <f>IF([1]Table4!H19=".","",IF([1]Table4!H19=-999777,"n.a.",IF([1]Table4!H19=-999666,"†   ",IF([1]Table4!H19=-999555,"*   ",[1]Table4!H19))))</f>
        <v>63.4</v>
      </c>
      <c r="I19" s="119">
        <f>IF([1]Table4!I19=".","",IF([1]Table4!I19=-999777,"n.a.",IF([1]Table4!I19=-999666,"†   ",IF([1]Table4!I19=-999555,"*   ",[1]Table4!I19))))</f>
        <v>196.5</v>
      </c>
      <c r="J19" s="119">
        <f>IF([1]Table4!J19=".","",IF([1]Table4!J19=-999777,"n.a.",IF([1]Table4!J19=-999666,"†   ",IF([1]Table4!J19=-999555,"*   ",[1]Table4!J19))))</f>
        <v>77.599999999999994</v>
      </c>
      <c r="K19" s="119">
        <f>IF([1]Table4!K19=".","",IF([1]Table4!K19=-999777,"n.a.",IF([1]Table4!K19=-999666,"†   ",IF([1]Table4!K19=-999555,"*   ",[1]Table4!K19))))</f>
        <v>260</v>
      </c>
      <c r="L19" s="119">
        <f>IF([1]Table4!L19=".","",IF([1]Table4!L19=-999777,"n.a.",IF([1]Table4!L19=-999666,"†   ",IF([1]Table4!L19=-999555,"*   ",[1]Table4!L19))))</f>
        <v>69.400000000000006</v>
      </c>
      <c r="M19" s="119">
        <f>IF([1]Table4!M19=".","",IF([1]Table4!M19=-999777,"n.a.",IF([1]Table4!M19=-999666,"†   ",IF([1]Table4!M19=-999555,"*   ",[1]Table4!M19))))</f>
        <v>300</v>
      </c>
      <c r="N19" s="119">
        <f>IF([1]Table4!N19=".","",IF([1]Table4!N19=-999777,"n.a.",IF([1]Table4!N19=-999666,"†   ",IF([1]Table4!N19=-999555,"*   ",[1]Table4!N19))))</f>
        <v>88.2</v>
      </c>
      <c r="O19" s="119">
        <f>IF([1]Table4!O19=".","",IF([1]Table4!O19=-999777,"n.a.",IF([1]Table4!O19=-999666,"†   ",IF([1]Table4!O19=-999555,"*   ",[1]Table4!O19))))</f>
        <v>326.3</v>
      </c>
      <c r="P19" s="119">
        <f>IF([1]Table4!P19=".","",IF([1]Table4!P19=-999777,"n.a.",IF([1]Table4!P19=-999666,"†   ",IF([1]Table4!P19=-999555,"*   ",[1]Table4!P19))))</f>
        <v>42.1</v>
      </c>
      <c r="Q19" s="119">
        <f>IF([1]Table4!Q19=".","",IF([1]Table4!Q19=-999777,"n.a.",IF([1]Table4!Q19=-999666,"†   ",IF([1]Table4!Q19=-999555,"*   ",[1]Table4!Q19))))</f>
        <v>217.4</v>
      </c>
      <c r="R19" s="119">
        <f>IF([1]Table4!R19=".","",IF([1]Table4!R19=-999777,"n.a.",IF([1]Table4!R19=-999666,"†   ",IF([1]Table4!R19=-999555,"*   ",[1]Table4!R19))))</f>
        <v>46.7</v>
      </c>
      <c r="S19" s="119">
        <f>IF([1]Table4!S19=".","",IF([1]Table4!S19=-999777,"n.a.",IF([1]Table4!S19=-999666,"†   ",IF([1]Table4!S19=-999555,"*   ",[1]Table4!S19))))</f>
        <v>347.2</v>
      </c>
      <c r="T19" s="120"/>
      <c r="U19" s="120"/>
      <c r="V19" s="120"/>
      <c r="W19" s="120"/>
      <c r="X19" s="120"/>
      <c r="Y19" s="100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</row>
    <row r="20" spans="1:45">
      <c r="A20" s="100" t="s">
        <v>1130</v>
      </c>
      <c r="B20" s="118">
        <f>IF([1]Table4!B20=".","",IF([1]Table4!B20=-999777,"n.a.",IF([1]Table4!B20=-999666,"†   ",IF([1]Table4!B20=-999555,"*   ",[1]Table4!B20))))</f>
        <v>98.7</v>
      </c>
      <c r="C20" s="119">
        <f>IF([1]Table4!C20=".","",IF([1]Table4!C20=-999777,"n.a.",IF([1]Table4!C20=-999666,"†   ",IF([1]Table4!C20=-999555,"*   ",[1]Table4!C20))))</f>
        <v>276.39999999999998</v>
      </c>
      <c r="D20" s="119">
        <f>IF([1]Table4!D20=".","",IF([1]Table4!D20=-999777,"n.a.",IF([1]Table4!D20=-999666,"†   ",IF([1]Table4!D20=-999555,"*   ",[1]Table4!D20))))</f>
        <v>78.3</v>
      </c>
      <c r="E20" s="119">
        <f>IF([1]Table4!E20=".","",IF([1]Table4!E20=-999777,"n.a.",IF([1]Table4!E20=-999666,"†   ",IF([1]Table4!E20=-999555,"*   ",[1]Table4!E20))))</f>
        <v>268.89999999999998</v>
      </c>
      <c r="F20" s="119">
        <f>IF([1]Table4!F20=".","",IF([1]Table4!F20=-999777,"n.a.",IF([1]Table4!F20=-999666,"†   ",IF([1]Table4!F20=-999555,"*   ",[1]Table4!F20))))</f>
        <v>94.9</v>
      </c>
      <c r="G20" s="119">
        <f>IF([1]Table4!G20=".","",IF([1]Table4!G20=-999777,"n.a.",IF([1]Table4!G20=-999666,"†   ",IF([1]Table4!G20=-999555,"*   ",[1]Table4!G20))))</f>
        <v>296.7</v>
      </c>
      <c r="H20" s="119">
        <f>IF([1]Table4!H20=".","",IF([1]Table4!H20=-999777,"n.a.",IF([1]Table4!H20=-999666,"†   ",IF([1]Table4!H20=-999555,"*   ",[1]Table4!H20))))</f>
        <v>105.6</v>
      </c>
      <c r="I20" s="119">
        <f>IF([1]Table4!I20=".","",IF([1]Table4!I20=-999777,"n.a.",IF([1]Table4!I20=-999666,"†   ",IF([1]Table4!I20=-999555,"*   ",[1]Table4!I20))))</f>
        <v>363.8</v>
      </c>
      <c r="J20" s="119">
        <f>IF([1]Table4!J20=".","",IF([1]Table4!J20=-999777,"n.a.",IF([1]Table4!J20=-999666,"†   ",IF([1]Table4!J20=-999555,"*   ",[1]Table4!J20))))</f>
        <v>134.6</v>
      </c>
      <c r="K20" s="119">
        <f>IF([1]Table4!K20=".","",IF([1]Table4!K20=-999777,"n.a.",IF([1]Table4!K20=-999666,"†   ",IF([1]Table4!K20=-999555,"*   ",[1]Table4!K20))))</f>
        <v>486.3</v>
      </c>
      <c r="L20" s="119">
        <f>IF([1]Table4!L20=".","",IF([1]Table4!L20=-999777,"n.a.",IF([1]Table4!L20=-999666,"†   ",IF([1]Table4!L20=-999555,"*   ",[1]Table4!L20))))</f>
        <v>145.19999999999999</v>
      </c>
      <c r="M20" s="119">
        <f>IF([1]Table4!M20=".","",IF([1]Table4!M20=-999777,"n.a.",IF([1]Table4!M20=-999666,"†   ",IF([1]Table4!M20=-999555,"*   ",[1]Table4!M20))))</f>
        <v>543.9</v>
      </c>
      <c r="N20" s="119">
        <f>IF([1]Table4!N20=".","",IF([1]Table4!N20=-999777,"n.a.",IF([1]Table4!N20=-999666,"†   ",IF([1]Table4!N20=-999555,"*   ",[1]Table4!N20))))</f>
        <v>184.9</v>
      </c>
      <c r="O20" s="119">
        <f>IF([1]Table4!O20=".","",IF([1]Table4!O20=-999777,"n.a.",IF([1]Table4!O20=-999666,"†   ",IF([1]Table4!O20=-999555,"*   ",[1]Table4!O20))))</f>
        <v>662.2</v>
      </c>
      <c r="P20" s="119">
        <f>IF([1]Table4!P20=".","",IF([1]Table4!P20=-999777,"n.a.",IF([1]Table4!P20=-999666,"†   ",IF([1]Table4!P20=-999555,"*   ",[1]Table4!P20))))</f>
        <v>117.9</v>
      </c>
      <c r="Q20" s="119">
        <f>IF([1]Table4!Q20=".","",IF([1]Table4!Q20=-999777,"n.a.",IF([1]Table4!Q20=-999666,"†   ",IF([1]Table4!Q20=-999555,"*   ",[1]Table4!Q20))))</f>
        <v>573</v>
      </c>
      <c r="R20" s="119">
        <f>IF([1]Table4!R20=".","",IF([1]Table4!R20=-999777,"n.a.",IF([1]Table4!R20=-999666,"†   ",IF([1]Table4!R20=-999555,"*   ",[1]Table4!R20))))</f>
        <v>105.3</v>
      </c>
      <c r="S20" s="119">
        <f>IF([1]Table4!S20=".","",IF([1]Table4!S20=-999777,"n.a.",IF([1]Table4!S20=-999666,"†   ",IF([1]Table4!S20=-999555,"*   ",[1]Table4!S20))))</f>
        <v>530.1</v>
      </c>
      <c r="T20" s="120"/>
      <c r="U20" s="120"/>
      <c r="V20" s="120"/>
      <c r="W20" s="120"/>
      <c r="X20" s="120"/>
      <c r="Y20" s="100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</row>
    <row r="21" spans="1:45">
      <c r="A21" s="100" t="s">
        <v>1131</v>
      </c>
      <c r="B21" s="118">
        <f>IF([1]Table4!B21=".","",IF([1]Table4!B21=-999777,"n.a.",IF([1]Table4!B21=-999666,"†   ",IF([1]Table4!B21=-999555,"*   ",[1]Table4!B21))))</f>
        <v>97.9</v>
      </c>
      <c r="C21" s="119">
        <f>IF([1]Table4!C21=".","",IF([1]Table4!C21=-999777,"n.a.",IF([1]Table4!C21=-999666,"†   ",IF([1]Table4!C21=-999555,"*   ",[1]Table4!C21))))</f>
        <v>307.8</v>
      </c>
      <c r="D21" s="119">
        <f>IF([1]Table4!D21=".","",IF([1]Table4!D21=-999777,"n.a.",IF([1]Table4!D21=-999666,"†   ",IF([1]Table4!D21=-999555,"*   ",[1]Table4!D21))))</f>
        <v>114</v>
      </c>
      <c r="E21" s="119">
        <f>IF([1]Table4!E21=".","",IF([1]Table4!E21=-999777,"n.a.",IF([1]Table4!E21=-999666,"†   ",IF([1]Table4!E21=-999555,"*   ",[1]Table4!E21))))</f>
        <v>338</v>
      </c>
      <c r="F21" s="119">
        <f>IF([1]Table4!F21=".","",IF([1]Table4!F21=-999777,"n.a.",IF([1]Table4!F21=-999666,"†   ",IF([1]Table4!F21=-999555,"*   ",[1]Table4!F21))))</f>
        <v>115.5</v>
      </c>
      <c r="G21" s="119">
        <f>IF([1]Table4!G21=".","",IF([1]Table4!G21=-999777,"n.a.",IF([1]Table4!G21=-999666,"†   ",IF([1]Table4!G21=-999555,"*   ",[1]Table4!G21))))</f>
        <v>383.5</v>
      </c>
      <c r="H21" s="119">
        <f>IF([1]Table4!H21=".","",IF([1]Table4!H21=-999777,"n.a.",IF([1]Table4!H21=-999666,"†   ",IF([1]Table4!H21=-999555,"*   ",[1]Table4!H21))))</f>
        <v>127.9</v>
      </c>
      <c r="I21" s="119">
        <f>IF([1]Table4!I21=".","",IF([1]Table4!I21=-999777,"n.a.",IF([1]Table4!I21=-999666,"†   ",IF([1]Table4!I21=-999555,"*   ",[1]Table4!I21))))</f>
        <v>532.70000000000005</v>
      </c>
      <c r="J21" s="119">
        <f>IF([1]Table4!J21=".","",IF([1]Table4!J21=-999777,"n.a.",IF([1]Table4!J21=-999666,"†   ",IF([1]Table4!J21=-999555,"*   ",[1]Table4!J21))))</f>
        <v>185.4</v>
      </c>
      <c r="K21" s="119">
        <f>IF([1]Table4!K21=".","",IF([1]Table4!K21=-999777,"n.a.",IF([1]Table4!K21=-999666,"†   ",IF([1]Table4!K21=-999555,"*   ",[1]Table4!K21))))</f>
        <v>733.3</v>
      </c>
      <c r="L21" s="119">
        <f>IF([1]Table4!L21=".","",IF([1]Table4!L21=-999777,"n.a.",IF([1]Table4!L21=-999666,"†   ",IF([1]Table4!L21=-999555,"*   ",[1]Table4!L21))))</f>
        <v>252.1</v>
      </c>
      <c r="M21" s="119">
        <f>IF([1]Table4!M21=".","",IF([1]Table4!M21=-999777,"n.a.",IF([1]Table4!M21=-999666,"†   ",IF([1]Table4!M21=-999555,"*   ",[1]Table4!M21))))</f>
        <v>848.6</v>
      </c>
      <c r="N21" s="119">
        <f>IF([1]Table4!N21=".","",IF([1]Table4!N21=-999777,"n.a.",IF([1]Table4!N21=-999666,"†   ",IF([1]Table4!N21=-999555,"*   ",[1]Table4!N21))))</f>
        <v>254.1</v>
      </c>
      <c r="O21" s="119">
        <f>IF([1]Table4!O21=".","",IF([1]Table4!O21=-999777,"n.a.",IF([1]Table4!O21=-999666,"†   ",IF([1]Table4!O21=-999555,"*   ",[1]Table4!O21))))</f>
        <v>941.8</v>
      </c>
      <c r="P21" s="119">
        <f>IF([1]Table4!P21=".","",IF([1]Table4!P21=-999777,"n.a.",IF([1]Table4!P21=-999666,"†   ",IF([1]Table4!P21=-999555,"*   ",[1]Table4!P21))))</f>
        <v>179.4</v>
      </c>
      <c r="Q21" s="119">
        <f>IF([1]Table4!Q21=".","",IF([1]Table4!Q21=-999777,"n.a.",IF([1]Table4!Q21=-999666,"†   ",IF([1]Table4!Q21=-999555,"*   ",[1]Table4!Q21))))</f>
        <v>880.5</v>
      </c>
      <c r="R21" s="119">
        <f>IF([1]Table4!R21=".","",IF([1]Table4!R21=-999777,"n.a.",IF([1]Table4!R21=-999666,"†   ",IF([1]Table4!R21=-999555,"*   ",[1]Table4!R21))))</f>
        <v>165.9</v>
      </c>
      <c r="S21" s="119">
        <f>IF([1]Table4!S21=".","",IF([1]Table4!S21=-999777,"n.a.",IF([1]Table4!S21=-999666,"†   ",IF([1]Table4!S21=-999555,"*   ",[1]Table4!S21))))</f>
        <v>798.4</v>
      </c>
      <c r="T21" s="120"/>
      <c r="U21" s="120"/>
      <c r="V21" s="120"/>
      <c r="W21" s="120"/>
      <c r="X21" s="120"/>
      <c r="Y21" s="100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</row>
    <row r="22" spans="1:45">
      <c r="A22" s="100" t="s">
        <v>1132</v>
      </c>
      <c r="B22" s="118">
        <f>IF([1]Table4!B22=".","",IF([1]Table4!B22=-999777,"n.a.",IF([1]Table4!B22=-999666,"†   ",IF([1]Table4!B22=-999555,"*   ",[1]Table4!B22))))</f>
        <v>76.7</v>
      </c>
      <c r="C22" s="119">
        <f>IF([1]Table4!C22=".","",IF([1]Table4!C22=-999777,"n.a.",IF([1]Table4!C22=-999666,"†   ",IF([1]Table4!C22=-999555,"*   ",[1]Table4!C22))))</f>
        <v>279.8</v>
      </c>
      <c r="D22" s="119">
        <f>IF([1]Table4!D22=".","",IF([1]Table4!D22=-999777,"n.a.",IF([1]Table4!D22=-999666,"†   ",IF([1]Table4!D22=-999555,"*   ",[1]Table4!D22))))</f>
        <v>98.7</v>
      </c>
      <c r="E22" s="119">
        <f>IF([1]Table4!E22=".","",IF([1]Table4!E22=-999777,"n.a.",IF([1]Table4!E22=-999666,"†   ",IF([1]Table4!E22=-999555,"*   ",[1]Table4!E22))))</f>
        <v>286.5</v>
      </c>
      <c r="F22" s="119">
        <f>IF([1]Table4!F22=".","",IF([1]Table4!F22=-999777,"n.a.",IF([1]Table4!F22=-999666,"†   ",IF([1]Table4!F22=-999555,"*   ",[1]Table4!F22))))</f>
        <v>111</v>
      </c>
      <c r="G22" s="119">
        <f>IF([1]Table4!G22=".","",IF([1]Table4!G22=-999777,"n.a.",IF([1]Table4!G22=-999666,"†   ",IF([1]Table4!G22=-999555,"*   ",[1]Table4!G22))))</f>
        <v>348.7</v>
      </c>
      <c r="H22" s="119">
        <f>IF([1]Table4!H22=".","",IF([1]Table4!H22=-999777,"n.a.",IF([1]Table4!H22=-999666,"†   ",IF([1]Table4!H22=-999555,"*   ",[1]Table4!H22))))</f>
        <v>146.5</v>
      </c>
      <c r="I22" s="119">
        <f>IF([1]Table4!I22=".","",IF([1]Table4!I22=-999777,"n.a.",IF([1]Table4!I22=-999666,"†   ",IF([1]Table4!I22=-999555,"*   ",[1]Table4!I22))))</f>
        <v>466.7</v>
      </c>
      <c r="J22" s="119">
        <f>IF([1]Table4!J22=".","",IF([1]Table4!J22=-999777,"n.a.",IF([1]Table4!J22=-999666,"†   ",IF([1]Table4!J22=-999555,"*   ",[1]Table4!J22))))</f>
        <v>177.8</v>
      </c>
      <c r="K22" s="119">
        <f>IF([1]Table4!K22=".","",IF([1]Table4!K22=-999777,"n.a.",IF([1]Table4!K22=-999666,"†   ",IF([1]Table4!K22=-999555,"*   ",[1]Table4!K22))))</f>
        <v>678.5</v>
      </c>
      <c r="L22" s="119">
        <f>IF([1]Table4!L22=".","",IF([1]Table4!L22=-999777,"n.a.",IF([1]Table4!L22=-999666,"†   ",IF([1]Table4!L22=-999555,"*   ",[1]Table4!L22))))</f>
        <v>190.1</v>
      </c>
      <c r="M22" s="119">
        <f>IF([1]Table4!M22=".","",IF([1]Table4!M22=-999777,"n.a.",IF([1]Table4!M22=-999666,"†   ",IF([1]Table4!M22=-999555,"*   ",[1]Table4!M22))))</f>
        <v>691</v>
      </c>
      <c r="N22" s="119">
        <f>IF([1]Table4!N22=".","",IF([1]Table4!N22=-999777,"n.a.",IF([1]Table4!N22=-999666,"†   ",IF([1]Table4!N22=-999555,"*   ",[1]Table4!N22))))</f>
        <v>239.4</v>
      </c>
      <c r="O22" s="119">
        <f>IF([1]Table4!O22=".","",IF([1]Table4!O22=-999777,"n.a.",IF([1]Table4!O22=-999666,"†   ",IF([1]Table4!O22=-999555,"*   ",[1]Table4!O22))))</f>
        <v>1015.7</v>
      </c>
      <c r="P22" s="119">
        <f>IF([1]Table4!P22=".","",IF([1]Table4!P22=-999777,"n.a.",IF([1]Table4!P22=-999666,"†   ",IF([1]Table4!P22=-999555,"*   ",[1]Table4!P22))))</f>
        <v>206.7</v>
      </c>
      <c r="Q22" s="119">
        <f>IF([1]Table4!Q22=".","",IF([1]Table4!Q22=-999777,"n.a.",IF([1]Table4!Q22=-999666,"†   ",IF([1]Table4!Q22=-999555,"*   ",[1]Table4!Q22))))</f>
        <v>848.4</v>
      </c>
      <c r="R22" s="119">
        <f>IF([1]Table4!R22=".","",IF([1]Table4!R22=-999777,"n.a.",IF([1]Table4!R22=-999666,"†   ",IF([1]Table4!R22=-999555,"*   ",[1]Table4!R22))))</f>
        <v>232.1</v>
      </c>
      <c r="S22" s="119">
        <f>IF([1]Table4!S22=".","",IF([1]Table4!S22=-999777,"n.a.",IF([1]Table4!S22=-999666,"†   ",IF([1]Table4!S22=-999555,"*   ",[1]Table4!S22))))</f>
        <v>1057</v>
      </c>
      <c r="T22" s="120"/>
      <c r="U22" s="120"/>
      <c r="V22" s="120"/>
      <c r="W22" s="120"/>
      <c r="X22" s="120"/>
      <c r="Y22" s="100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</row>
    <row r="23" spans="1:45">
      <c r="A23" s="100" t="s">
        <v>1133</v>
      </c>
      <c r="B23" s="118">
        <f>IF([1]Table4!B23=".","",IF([1]Table4!B23=-999777,"n.a.",IF([1]Table4!B23=-999666,"†   ",IF([1]Table4!B23=-999555,"*   ",[1]Table4!B23))))</f>
        <v>72.400000000000006</v>
      </c>
      <c r="C23" s="119">
        <f>IF([1]Table4!C23=".","",IF([1]Table4!C23=-999777,"n.a.",IF([1]Table4!C23=-999666,"†   ",IF([1]Table4!C23=-999555,"*   ",[1]Table4!C23))))</f>
        <v>241.6</v>
      </c>
      <c r="D23" s="119">
        <f>IF([1]Table4!D23=".","",IF([1]Table4!D23=-999777,"n.a.",IF([1]Table4!D23=-999666,"†   ",IF([1]Table4!D23=-999555,"*   ",[1]Table4!D23))))</f>
        <v>86.9</v>
      </c>
      <c r="E23" s="119">
        <f>IF([1]Table4!E23=".","",IF([1]Table4!E23=-999777,"n.a.",IF([1]Table4!E23=-999666,"†   ",IF([1]Table4!E23=-999555,"*   ",[1]Table4!E23))))</f>
        <v>214.2</v>
      </c>
      <c r="F23" s="119">
        <f>IF([1]Table4!F23=".","",IF([1]Table4!F23=-999777,"n.a.",IF([1]Table4!F23=-999666,"†   ",IF([1]Table4!F23=-999555,"*   ",[1]Table4!F23))))</f>
        <v>93</v>
      </c>
      <c r="G23" s="119">
        <f>IF([1]Table4!G23=".","",IF([1]Table4!G23=-999777,"n.a.",IF([1]Table4!G23=-999666,"†   ",IF([1]Table4!G23=-999555,"*   ",[1]Table4!G23))))</f>
        <v>258.3</v>
      </c>
      <c r="H23" s="119">
        <f>IF([1]Table4!H23=".","",IF([1]Table4!H23=-999777,"n.a.",IF([1]Table4!H23=-999666,"†   ",IF([1]Table4!H23=-999555,"*   ",[1]Table4!H23))))</f>
        <v>125.6</v>
      </c>
      <c r="I23" s="119">
        <f>IF([1]Table4!I23=".","",IF([1]Table4!I23=-999777,"n.a.",IF([1]Table4!I23=-999666,"†   ",IF([1]Table4!I23=-999555,"*   ",[1]Table4!I23))))</f>
        <v>310.8</v>
      </c>
      <c r="J23" s="119">
        <f>IF([1]Table4!J23=".","",IF([1]Table4!J23=-999777,"n.a.",IF([1]Table4!J23=-999666,"†   ",IF([1]Table4!J23=-999555,"*   ",[1]Table4!J23))))</f>
        <v>155.30000000000001</v>
      </c>
      <c r="K23" s="119">
        <f>IF([1]Table4!K23=".","",IF([1]Table4!K23=-999777,"n.a.",IF([1]Table4!K23=-999666,"†   ",IF([1]Table4!K23=-999555,"*   ",[1]Table4!K23))))</f>
        <v>469.1</v>
      </c>
      <c r="L23" s="119">
        <f>IF([1]Table4!L23=".","",IF([1]Table4!L23=-999777,"n.a.",IF([1]Table4!L23=-999666,"†   ",IF([1]Table4!L23=-999555,"*   ",[1]Table4!L23))))</f>
        <v>163.1</v>
      </c>
      <c r="M23" s="119">
        <f>IF([1]Table4!M23=".","",IF([1]Table4!M23=-999777,"n.a.",IF([1]Table4!M23=-999666,"†   ",IF([1]Table4!M23=-999555,"*   ",[1]Table4!M23))))</f>
        <v>528.1</v>
      </c>
      <c r="N23" s="119">
        <f>IF([1]Table4!N23=".","",IF([1]Table4!N23=-999777,"n.a.",IF([1]Table4!N23=-999666,"†   ",IF([1]Table4!N23=-999555,"*   ",[1]Table4!N23))))</f>
        <v>213.5</v>
      </c>
      <c r="O23" s="119">
        <f>IF([1]Table4!O23=".","",IF([1]Table4!O23=-999777,"n.a.",IF([1]Table4!O23=-999666,"†   ",IF([1]Table4!O23=-999555,"*   ",[1]Table4!O23))))</f>
        <v>638.29999999999995</v>
      </c>
      <c r="P23" s="119">
        <f>IF([1]Table4!P23=".","",IF([1]Table4!P23=-999777,"n.a.",IF([1]Table4!P23=-999666,"†   ",IF([1]Table4!P23=-999555,"*   ",[1]Table4!P23))))</f>
        <v>216.8</v>
      </c>
      <c r="Q23" s="119">
        <f>IF([1]Table4!Q23=".","",IF([1]Table4!Q23=-999777,"n.a.",IF([1]Table4!Q23=-999666,"†   ",IF([1]Table4!Q23=-999555,"*   ",[1]Table4!Q23))))</f>
        <v>677.9</v>
      </c>
      <c r="R23" s="119">
        <f>IF([1]Table4!R23=".","",IF([1]Table4!R23=-999777,"n.a.",IF([1]Table4!R23=-999666,"†   ",IF([1]Table4!R23=-999555,"*   ",[1]Table4!R23))))</f>
        <v>194.8</v>
      </c>
      <c r="S23" s="119">
        <f>IF([1]Table4!S23=".","",IF([1]Table4!S23=-999777,"n.a.",IF([1]Table4!S23=-999666,"†   ",IF([1]Table4!S23=-999555,"*   ",[1]Table4!S23))))</f>
        <v>645.20000000000005</v>
      </c>
      <c r="T23" s="120"/>
      <c r="U23" s="120"/>
      <c r="V23" s="120"/>
      <c r="W23" s="120"/>
      <c r="X23" s="120"/>
      <c r="Y23" s="100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</row>
    <row r="24" spans="1:45">
      <c r="A24" s="122"/>
      <c r="B24" s="118" t="str">
        <f>IF([1]Table4!B24=".","",IF([1]Table4!B24=-999777,"n.a.",IF([1]Table4!B24=-999666,"†   ",IF([1]Table4!B24=-999555,"*   ",[1]Table4!B24))))</f>
        <v/>
      </c>
      <c r="C24" s="119" t="str">
        <f>IF([1]Table4!C24=".","",IF([1]Table4!C24=-999777,"n.a.",IF([1]Table4!C24=-999666,"†   ",IF([1]Table4!C24=-999555,"*   ",[1]Table4!C24))))</f>
        <v/>
      </c>
      <c r="D24" s="119" t="str">
        <f>IF([1]Table4!D24=".","",IF([1]Table4!D24=-999777,"n.a.",IF([1]Table4!D24=-999666,"†   ",IF([1]Table4!D24=-999555,"*   ",[1]Table4!D24))))</f>
        <v/>
      </c>
      <c r="E24" s="119" t="str">
        <f>IF([1]Table4!E24=".","",IF([1]Table4!E24=-999777,"n.a.",IF([1]Table4!E24=-999666,"†   ",IF([1]Table4!E24=-999555,"*   ",[1]Table4!E24))))</f>
        <v/>
      </c>
      <c r="F24" s="119" t="str">
        <f>IF([1]Table4!F24=".","",IF([1]Table4!F24=-999777,"n.a.",IF([1]Table4!F24=-999666,"†   ",IF([1]Table4!F24=-999555,"*   ",[1]Table4!F24))))</f>
        <v/>
      </c>
      <c r="G24" s="119" t="str">
        <f>IF([1]Table4!G24=".","",IF([1]Table4!G24=-999777,"n.a.",IF([1]Table4!G24=-999666,"†   ",IF([1]Table4!G24=-999555,"*   ",[1]Table4!G24))))</f>
        <v/>
      </c>
      <c r="H24" s="119" t="str">
        <f>IF([1]Table4!H24=".","",IF([1]Table4!H24=-999777,"n.a.",IF([1]Table4!H24=-999666,"†   ",IF([1]Table4!H24=-999555,"*   ",[1]Table4!H24))))</f>
        <v/>
      </c>
      <c r="I24" s="119" t="str">
        <f>IF([1]Table4!I24=".","",IF([1]Table4!I24=-999777,"n.a.",IF([1]Table4!I24=-999666,"†   ",IF([1]Table4!I24=-999555,"*   ",[1]Table4!I24))))</f>
        <v/>
      </c>
      <c r="J24" s="119" t="str">
        <f>IF([1]Table4!J24=".","",IF([1]Table4!J24=-999777,"n.a.",IF([1]Table4!J24=-999666,"†   ",IF([1]Table4!J24=-999555,"*   ",[1]Table4!J24))))</f>
        <v/>
      </c>
      <c r="K24" s="119" t="str">
        <f>IF([1]Table4!K24=".","",IF([1]Table4!K24=-999777,"n.a.",IF([1]Table4!K24=-999666,"†   ",IF([1]Table4!K24=-999555,"*   ",[1]Table4!K24))))</f>
        <v/>
      </c>
      <c r="L24" s="119" t="str">
        <f>IF([1]Table4!L24=".","",IF([1]Table4!L24=-999777,"n.a.",IF([1]Table4!L24=-999666,"†   ",IF([1]Table4!L24=-999555,"*   ",[1]Table4!L24))))</f>
        <v/>
      </c>
      <c r="M24" s="119" t="str">
        <f>IF([1]Table4!M24=".","",IF([1]Table4!M24=-999777,"n.a.",IF([1]Table4!M24=-999666,"†   ",IF([1]Table4!M24=-999555,"*   ",[1]Table4!M24))))</f>
        <v/>
      </c>
      <c r="N24" s="119" t="str">
        <f>IF([1]Table4!N24=".","",IF([1]Table4!N24=-999777,"n.a.",IF([1]Table4!N24=-999666,"†   ",IF([1]Table4!N24=-999555,"*   ",[1]Table4!N24))))</f>
        <v/>
      </c>
      <c r="O24" s="119" t="str">
        <f>IF([1]Table4!O24=".","",IF([1]Table4!O24=-999777,"n.a.",IF([1]Table4!O24=-999666,"†   ",IF([1]Table4!O24=-999555,"*   ",[1]Table4!O24))))</f>
        <v/>
      </c>
      <c r="P24" s="119" t="str">
        <f>IF([1]Table4!P24=".","",IF([1]Table4!P24=-999777,"n.a.",IF([1]Table4!P24=-999666,"†   ",IF([1]Table4!P24=-999555,"*   ",[1]Table4!P24))))</f>
        <v/>
      </c>
      <c r="Q24" s="119" t="str">
        <f>IF([1]Table4!Q24=".","",IF([1]Table4!Q24=-999777,"n.a.",IF([1]Table4!Q24=-999666,"†   ",IF([1]Table4!Q24=-999555,"*   ",[1]Table4!Q24))))</f>
        <v/>
      </c>
      <c r="R24" s="119" t="str">
        <f>IF([1]Table4!R24=".","",IF([1]Table4!R24=-999777,"n.a.",IF([1]Table4!R24=-999666,"†   ",IF([1]Table4!R24=-999555,"*   ",[1]Table4!R24))))</f>
        <v/>
      </c>
      <c r="S24" s="119" t="str">
        <f>IF([1]Table4!S24=".","",IF([1]Table4!S24=-999777,"n.a.",IF([1]Table4!S24=-999666,"†   ",IF([1]Table4!S24=-999555,"*   ",[1]Table4!S24))))</f>
        <v/>
      </c>
      <c r="T24" s="120"/>
      <c r="U24" s="120"/>
      <c r="V24" s="120"/>
      <c r="W24" s="120"/>
      <c r="X24" s="120"/>
      <c r="Y24" s="100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</row>
    <row r="25" spans="1:45">
      <c r="A25" s="122" t="s">
        <v>1134</v>
      </c>
      <c r="B25" s="118" t="str">
        <f>IF([1]Table4!B25=".","",IF([1]Table4!B25=-999777,"n.a.",IF([1]Table4!B25=-999666,"†   ",IF([1]Table4!B25=-999555,"*   ",[1]Table4!B25))))</f>
        <v/>
      </c>
      <c r="C25" s="119" t="str">
        <f>IF([1]Table4!C25=".","",IF([1]Table4!C25=-999777,"n.a.",IF([1]Table4!C25=-999666,"†   ",IF([1]Table4!C25=-999555,"*   ",[1]Table4!C25))))</f>
        <v/>
      </c>
      <c r="D25" s="119" t="str">
        <f>IF([1]Table4!D25=".","",IF([1]Table4!D25=-999777,"n.a.",IF([1]Table4!D25=-999666,"†   ",IF([1]Table4!D25=-999555,"*   ",[1]Table4!D25))))</f>
        <v/>
      </c>
      <c r="E25" s="119" t="str">
        <f>IF([1]Table4!E25=".","",IF([1]Table4!E25=-999777,"n.a.",IF([1]Table4!E25=-999666,"†   ",IF([1]Table4!E25=-999555,"*   ",[1]Table4!E25))))</f>
        <v/>
      </c>
      <c r="F25" s="119" t="str">
        <f>IF([1]Table4!F25=".","",IF([1]Table4!F25=-999777,"n.a.",IF([1]Table4!F25=-999666,"†   ",IF([1]Table4!F25=-999555,"*   ",[1]Table4!F25))))</f>
        <v/>
      </c>
      <c r="G25" s="119" t="str">
        <f>IF([1]Table4!G25=".","",IF([1]Table4!G25=-999777,"n.a.",IF([1]Table4!G25=-999666,"†   ",IF([1]Table4!G25=-999555,"*   ",[1]Table4!G25))))</f>
        <v/>
      </c>
      <c r="H25" s="119" t="str">
        <f>IF([1]Table4!H25=".","",IF([1]Table4!H25=-999777,"n.a.",IF([1]Table4!H25=-999666,"†   ",IF([1]Table4!H25=-999555,"*   ",[1]Table4!H25))))</f>
        <v/>
      </c>
      <c r="I25" s="119" t="str">
        <f>IF([1]Table4!I25=".","",IF([1]Table4!I25=-999777,"n.a.",IF([1]Table4!I25=-999666,"†   ",IF([1]Table4!I25=-999555,"*   ",[1]Table4!I25))))</f>
        <v/>
      </c>
      <c r="J25" s="119" t="str">
        <f>IF([1]Table4!J25=".","",IF([1]Table4!J25=-999777,"n.a.",IF([1]Table4!J25=-999666,"†   ",IF([1]Table4!J25=-999555,"*   ",[1]Table4!J25))))</f>
        <v/>
      </c>
      <c r="K25" s="119" t="str">
        <f>IF([1]Table4!K25=".","",IF([1]Table4!K25=-999777,"n.a.",IF([1]Table4!K25=-999666,"†   ",IF([1]Table4!K25=-999555,"*   ",[1]Table4!K25))))</f>
        <v/>
      </c>
      <c r="L25" s="119" t="str">
        <f>IF([1]Table4!L25=".","",IF([1]Table4!L25=-999777,"n.a.",IF([1]Table4!L25=-999666,"†   ",IF([1]Table4!L25=-999555,"*   ",[1]Table4!L25))))</f>
        <v/>
      </c>
      <c r="M25" s="119" t="str">
        <f>IF([1]Table4!M25=".","",IF([1]Table4!M25=-999777,"n.a.",IF([1]Table4!M25=-999666,"†   ",IF([1]Table4!M25=-999555,"*   ",[1]Table4!M25))))</f>
        <v/>
      </c>
      <c r="N25" s="119" t="str">
        <f>IF([1]Table4!N25=".","",IF([1]Table4!N25=-999777,"n.a.",IF([1]Table4!N25=-999666,"†   ",IF([1]Table4!N25=-999555,"*   ",[1]Table4!N25))))</f>
        <v/>
      </c>
      <c r="O25" s="119" t="str">
        <f>IF([1]Table4!O25=".","",IF([1]Table4!O25=-999777,"n.a.",IF([1]Table4!O25=-999666,"†   ",IF([1]Table4!O25=-999555,"*   ",[1]Table4!O25))))</f>
        <v/>
      </c>
      <c r="P25" s="119" t="str">
        <f>IF([1]Table4!P25=".","",IF([1]Table4!P25=-999777,"n.a.",IF([1]Table4!P25=-999666,"†   ",IF([1]Table4!P25=-999555,"*   ",[1]Table4!P25))))</f>
        <v/>
      </c>
      <c r="Q25" s="119" t="str">
        <f>IF([1]Table4!Q25=".","",IF([1]Table4!Q25=-999777,"n.a.",IF([1]Table4!Q25=-999666,"†   ",IF([1]Table4!Q25=-999555,"*   ",[1]Table4!Q25))))</f>
        <v/>
      </c>
      <c r="R25" s="119" t="str">
        <f>IF([1]Table4!R25=".","",IF([1]Table4!R25=-999777,"n.a.",IF([1]Table4!R25=-999666,"†   ",IF([1]Table4!R25=-999555,"*   ",[1]Table4!R25))))</f>
        <v/>
      </c>
      <c r="S25" s="119" t="str">
        <f>IF([1]Table4!S25=".","",IF([1]Table4!S25=-999777,"n.a.",IF([1]Table4!S25=-999666,"†   ",IF([1]Table4!S25=-999555,"*   ",[1]Table4!S25))))</f>
        <v/>
      </c>
      <c r="T25" s="123"/>
      <c r="U25" s="123"/>
      <c r="V25" s="123"/>
      <c r="W25" s="123"/>
      <c r="X25" s="123"/>
      <c r="Y25" s="123"/>
      <c r="Z25" s="124"/>
      <c r="AA25" s="125"/>
      <c r="AB25" s="125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45">
      <c r="A26" s="100" t="s">
        <v>1135</v>
      </c>
      <c r="B26" s="118">
        <f>IF([1]Table4!B26=".","",IF([1]Table4!B26=-999777,"n.a.",IF([1]Table4!B26=-999666,"†   ",IF([1]Table4!B26=-999555,"*   ",[1]Table4!B26))))</f>
        <v>7.2</v>
      </c>
      <c r="C26" s="119">
        <f>IF([1]Table4!C26=".","",IF([1]Table4!C26=-999777,"n.a.",IF([1]Table4!C26=-999666,"†   ",IF([1]Table4!C26=-999555,"*   ",[1]Table4!C26))))</f>
        <v>63.3</v>
      </c>
      <c r="D26" s="119">
        <f>IF([1]Table4!D26=".","",IF([1]Table4!D26=-999777,"n.a.",IF([1]Table4!D26=-999666,"†   ",IF([1]Table4!D26=-999555,"*   ",[1]Table4!D26))))</f>
        <v>8.5</v>
      </c>
      <c r="E26" s="119">
        <f>IF([1]Table4!E26=".","",IF([1]Table4!E26=-999777,"n.a.",IF([1]Table4!E26=-999666,"†   ",IF([1]Table4!E26=-999555,"*   ",[1]Table4!E26))))</f>
        <v>54.2</v>
      </c>
      <c r="F26" s="119">
        <f>IF([1]Table4!F26=".","",IF([1]Table4!F26=-999777,"n.a.",IF([1]Table4!F26=-999666,"†   ",IF([1]Table4!F26=-999555,"*   ",[1]Table4!F26))))</f>
        <v>12</v>
      </c>
      <c r="G26" s="119">
        <f>IF([1]Table4!G26=".","",IF([1]Table4!G26=-999777,"n.a.",IF([1]Table4!G26=-999666,"†   ",IF([1]Table4!G26=-999555,"*   ",[1]Table4!G26))))</f>
        <v>72.7</v>
      </c>
      <c r="H26" s="119">
        <f>IF([1]Table4!H26=".","",IF([1]Table4!H26=-999777,"n.a.",IF([1]Table4!H26=-999666,"†   ",IF([1]Table4!H26=-999555,"*   ",[1]Table4!H26))))</f>
        <v>16.100000000000001</v>
      </c>
      <c r="I26" s="119">
        <f>IF([1]Table4!I26=".","",IF([1]Table4!I26=-999777,"n.a.",IF([1]Table4!I26=-999666,"†   ",IF([1]Table4!I26=-999555,"*   ",[1]Table4!I26))))</f>
        <v>102.4</v>
      </c>
      <c r="J26" s="119">
        <f>IF([1]Table4!J26=".","",IF([1]Table4!J26=-999777,"n.a.",IF([1]Table4!J26=-999666,"†   ",IF([1]Table4!J26=-999555,"*   ",[1]Table4!J26))))</f>
        <v>13.2</v>
      </c>
      <c r="K26" s="119">
        <f>IF([1]Table4!K26=".","",IF([1]Table4!K26=-999777,"n.a.",IF([1]Table4!K26=-999666,"†   ",IF([1]Table4!K26=-999555,"*   ",[1]Table4!K26))))</f>
        <v>95.8</v>
      </c>
      <c r="L26" s="119">
        <f>IF([1]Table4!L26=".","",IF([1]Table4!L26=-999777,"n.a.",IF([1]Table4!L26=-999666,"†   ",IF([1]Table4!L26=-999555,"*   ",[1]Table4!L26))))</f>
        <v>20.9</v>
      </c>
      <c r="M26" s="119">
        <f>IF([1]Table4!M26=".","",IF([1]Table4!M26=-999777,"n.a.",IF([1]Table4!M26=-999666,"†   ",IF([1]Table4!M26=-999555,"*   ",[1]Table4!M26))))</f>
        <v>130.30000000000001</v>
      </c>
      <c r="N26" s="119">
        <f>IF([1]Table4!N26=".","",IF([1]Table4!N26=-999777,"n.a.",IF([1]Table4!N26=-999666,"†   ",IF([1]Table4!N26=-999555,"*   ",[1]Table4!N26))))</f>
        <v>23.3</v>
      </c>
      <c r="O26" s="119">
        <f>IF([1]Table4!O26=".","",IF([1]Table4!O26=-999777,"n.a.",IF([1]Table4!O26=-999666,"†   ",IF([1]Table4!O26=-999555,"*   ",[1]Table4!O26))))</f>
        <v>178.9</v>
      </c>
      <c r="P26" s="119">
        <f>IF([1]Table4!P26=".","",IF([1]Table4!P26=-999777,"n.a.",IF([1]Table4!P26=-999666,"†   ",IF([1]Table4!P26=-999555,"*   ",[1]Table4!P26))))</f>
        <v>15.5</v>
      </c>
      <c r="Q26" s="119">
        <f>IF([1]Table4!Q26=".","",IF([1]Table4!Q26=-999777,"n.a.",IF([1]Table4!Q26=-999666,"†   ",IF([1]Table4!Q26=-999555,"*   ",[1]Table4!Q26))))</f>
        <v>143.69999999999999</v>
      </c>
      <c r="R26" s="119">
        <f>IF([1]Table4!R26=".","",IF([1]Table4!R26=-999777,"n.a.",IF([1]Table4!R26=-999666,"†   ",IF([1]Table4!R26=-999555,"*   ",[1]Table4!R26))))</f>
        <v>14</v>
      </c>
      <c r="S26" s="119">
        <f>IF([1]Table4!S26=".","",IF([1]Table4!S26=-999777,"n.a.",IF([1]Table4!S26=-999666,"†   ",IF([1]Table4!S26=-999555,"*   ",[1]Table4!S26))))</f>
        <v>129.1</v>
      </c>
      <c r="T26" s="123"/>
      <c r="U26" s="123"/>
      <c r="V26" s="123"/>
      <c r="W26" s="123"/>
      <c r="X26" s="123"/>
      <c r="Y26" s="123"/>
      <c r="Z26" s="124"/>
      <c r="AA26" s="125"/>
      <c r="AB26" s="125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</row>
    <row r="27" spans="1:45">
      <c r="A27" s="126" t="s">
        <v>1136</v>
      </c>
      <c r="B27" s="118">
        <f>IF([1]Table4!B27=".","",IF([1]Table4!B27=-999777,"n.a.",IF([1]Table4!B27=-999666,"†   ",IF([1]Table4!B27=-999555,"*   ",[1]Table4!B27))))</f>
        <v>8.1</v>
      </c>
      <c r="C27" s="119">
        <f>IF([1]Table4!C27=".","",IF([1]Table4!C27=-999777,"n.a.",IF([1]Table4!C27=-999666,"†   ",IF([1]Table4!C27=-999555,"*   ",[1]Table4!C27))))</f>
        <v>72.599999999999994</v>
      </c>
      <c r="D27" s="119">
        <f>IF([1]Table4!D27=".","",IF([1]Table4!D27=-999777,"n.a.",IF([1]Table4!D27=-999666,"†   ",IF([1]Table4!D27=-999555,"*   ",[1]Table4!D27))))</f>
        <v>14.9</v>
      </c>
      <c r="E27" s="119">
        <f>IF([1]Table4!E27=".","",IF([1]Table4!E27=-999777,"n.a.",IF([1]Table4!E27=-999666,"†   ",IF([1]Table4!E27=-999555,"*   ",[1]Table4!E27))))</f>
        <v>70.900000000000006</v>
      </c>
      <c r="F27" s="119">
        <f>IF([1]Table4!F27=".","",IF([1]Table4!F27=-999777,"n.a.",IF([1]Table4!F27=-999666,"†   ",IF([1]Table4!F27=-999555,"*   ",[1]Table4!F27))))</f>
        <v>17.5</v>
      </c>
      <c r="G27" s="119">
        <f>IF([1]Table4!G27=".","",IF([1]Table4!G27=-999777,"n.a.",IF([1]Table4!G27=-999666,"†   ",IF([1]Table4!G27=-999555,"*   ",[1]Table4!G27))))</f>
        <v>72.599999999999994</v>
      </c>
      <c r="H27" s="119">
        <f>IF([1]Table4!H27=".","",IF([1]Table4!H27=-999777,"n.a.",IF([1]Table4!H27=-999666,"†   ",IF([1]Table4!H27=-999555,"*   ",[1]Table4!H27))))</f>
        <v>15.5</v>
      </c>
      <c r="I27" s="119">
        <f>IF([1]Table4!I27=".","",IF([1]Table4!I27=-999777,"n.a.",IF([1]Table4!I27=-999666,"†   ",IF([1]Table4!I27=-999555,"*   ",[1]Table4!I27))))</f>
        <v>92.2</v>
      </c>
      <c r="J27" s="119">
        <f>IF([1]Table4!J27=".","",IF([1]Table4!J27=-999777,"n.a.",IF([1]Table4!J27=-999666,"†   ",IF([1]Table4!J27=-999555,"*   ",[1]Table4!J27))))</f>
        <v>19.600000000000001</v>
      </c>
      <c r="K27" s="119">
        <f>IF([1]Table4!K27=".","",IF([1]Table4!K27=-999777,"n.a.",IF([1]Table4!K27=-999666,"†   ",IF([1]Table4!K27=-999555,"*   ",[1]Table4!K27))))</f>
        <v>151.4</v>
      </c>
      <c r="L27" s="119">
        <f>IF([1]Table4!L27=".","",IF([1]Table4!L27=-999777,"n.a.",IF([1]Table4!L27=-999666,"†   ",IF([1]Table4!L27=-999555,"*   ",[1]Table4!L27))))</f>
        <v>21.1</v>
      </c>
      <c r="M27" s="119">
        <f>IF([1]Table4!M27=".","",IF([1]Table4!M27=-999777,"n.a.",IF([1]Table4!M27=-999666,"†   ",IF([1]Table4!M27=-999555,"*   ",[1]Table4!M27))))</f>
        <v>156.30000000000001</v>
      </c>
      <c r="N27" s="119">
        <f>IF([1]Table4!N27=".","",IF([1]Table4!N27=-999777,"n.a.",IF([1]Table4!N27=-999666,"†   ",IF([1]Table4!N27=-999555,"*   ",[1]Table4!N27))))</f>
        <v>25.1</v>
      </c>
      <c r="O27" s="119">
        <f>IF([1]Table4!O27=".","",IF([1]Table4!O27=-999777,"n.a.",IF([1]Table4!O27=-999666,"†   ",IF([1]Table4!O27=-999555,"*   ",[1]Table4!O27))))</f>
        <v>207.3</v>
      </c>
      <c r="P27" s="119">
        <f>IF([1]Table4!P27=".","",IF([1]Table4!P27=-999777,"n.a.",IF([1]Table4!P27=-999666,"†   ",IF([1]Table4!P27=-999555,"*   ",[1]Table4!P27))))</f>
        <v>14.6</v>
      </c>
      <c r="Q27" s="119">
        <f>IF([1]Table4!Q27=".","",IF([1]Table4!Q27=-999777,"n.a.",IF([1]Table4!Q27=-999666,"†   ",IF([1]Table4!Q27=-999555,"*   ",[1]Table4!Q27))))</f>
        <v>117.5</v>
      </c>
      <c r="R27" s="119">
        <f>IF([1]Table4!R27=".","",IF([1]Table4!R27=-999777,"n.a.",IF([1]Table4!R27=-999666,"†   ",IF([1]Table4!R27=-999555,"*   ",[1]Table4!R27))))</f>
        <v>14.1</v>
      </c>
      <c r="S27" s="119">
        <f>IF([1]Table4!S27=".","",IF([1]Table4!S27=-999777,"n.a.",IF([1]Table4!S27=-999666,"†   ",IF([1]Table4!S27=-999555,"*   ",[1]Table4!S27))))</f>
        <v>148.1</v>
      </c>
      <c r="T27" s="123"/>
      <c r="U27" s="123"/>
      <c r="V27" s="123"/>
      <c r="W27" s="123"/>
      <c r="X27" s="123"/>
      <c r="Y27" s="123"/>
      <c r="Z27" s="124"/>
      <c r="AA27" s="125"/>
      <c r="AB27" s="125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</row>
    <row r="28" spans="1:45">
      <c r="A28" s="126" t="s">
        <v>1137</v>
      </c>
      <c r="B28" s="118">
        <f>IF([1]Table4!B28=".","",IF([1]Table4!B28=-999777,"n.a.",IF([1]Table4!B28=-999666,"†   ",IF([1]Table4!B28=-999555,"*   ",[1]Table4!B28))))</f>
        <v>40.9</v>
      </c>
      <c r="C28" s="119">
        <f>IF([1]Table4!C28=".","",IF([1]Table4!C28=-999777,"n.a.",IF([1]Table4!C28=-999666,"†   ",IF([1]Table4!C28=-999555,"*   ",[1]Table4!C28))))</f>
        <v>122.6</v>
      </c>
      <c r="D28" s="119">
        <f>IF([1]Table4!D28=".","",IF([1]Table4!D28=-999777,"n.a.",IF([1]Table4!D28=-999666,"†   ",IF([1]Table4!D28=-999555,"*   ",[1]Table4!D28))))</f>
        <v>58.2</v>
      </c>
      <c r="E28" s="119">
        <f>IF([1]Table4!E28=".","",IF([1]Table4!E28=-999777,"n.a.",IF([1]Table4!E28=-999666,"†   ",IF([1]Table4!E28=-999555,"*   ",[1]Table4!E28))))</f>
        <v>156</v>
      </c>
      <c r="F28" s="119">
        <f>IF([1]Table4!F28=".","",IF([1]Table4!F28=-999777,"n.a.",IF([1]Table4!F28=-999666,"†   ",IF([1]Table4!F28=-999555,"*   ",[1]Table4!F28))))</f>
        <v>70.8</v>
      </c>
      <c r="G28" s="119">
        <f>IF([1]Table4!G28=".","",IF([1]Table4!G28=-999777,"n.a.",IF([1]Table4!G28=-999666,"†   ",IF([1]Table4!G28=-999555,"*   ",[1]Table4!G28))))</f>
        <v>197.9</v>
      </c>
      <c r="H28" s="119">
        <f>IF([1]Table4!H28=".","",IF([1]Table4!H28=-999777,"n.a.",IF([1]Table4!H28=-999666,"†   ",IF([1]Table4!H28=-999555,"*   ",[1]Table4!H28))))</f>
        <v>87.3</v>
      </c>
      <c r="I28" s="119">
        <f>IF([1]Table4!I28=".","",IF([1]Table4!I28=-999777,"n.a.",IF([1]Table4!I28=-999666,"†   ",IF([1]Table4!I28=-999555,"*   ",[1]Table4!I28))))</f>
        <v>246</v>
      </c>
      <c r="J28" s="119">
        <f>IF([1]Table4!J28=".","",IF([1]Table4!J28=-999777,"n.a.",IF([1]Table4!J28=-999666,"†   ",IF([1]Table4!J28=-999555,"*   ",[1]Table4!J28))))</f>
        <v>91.4</v>
      </c>
      <c r="K28" s="119">
        <f>IF([1]Table4!K28=".","",IF([1]Table4!K28=-999777,"n.a.",IF([1]Table4!K28=-999666,"†   ",IF([1]Table4!K28=-999555,"*   ",[1]Table4!K28))))</f>
        <v>290.39999999999998</v>
      </c>
      <c r="L28" s="119">
        <f>IF([1]Table4!L28=".","",IF([1]Table4!L28=-999777,"n.a.",IF([1]Table4!L28=-999666,"†   ",IF([1]Table4!L28=-999555,"*   ",[1]Table4!L28))))</f>
        <v>116.5</v>
      </c>
      <c r="M28" s="119">
        <f>IF([1]Table4!M28=".","",IF([1]Table4!M28=-999777,"n.a.",IF([1]Table4!M28=-999666,"†   ",IF([1]Table4!M28=-999555,"*   ",[1]Table4!M28))))</f>
        <v>352.7</v>
      </c>
      <c r="N28" s="119">
        <f>IF([1]Table4!N28=".","",IF([1]Table4!N28=-999777,"n.a.",IF([1]Table4!N28=-999666,"†   ",IF([1]Table4!N28=-999555,"*   ",[1]Table4!N28))))</f>
        <v>143.9</v>
      </c>
      <c r="O28" s="119">
        <f>IF([1]Table4!O28=".","",IF([1]Table4!O28=-999777,"n.a.",IF([1]Table4!O28=-999666,"†   ",IF([1]Table4!O28=-999555,"*   ",[1]Table4!O28))))</f>
        <v>390.3</v>
      </c>
      <c r="P28" s="119">
        <f>IF([1]Table4!P28=".","",IF([1]Table4!P28=-999777,"n.a.",IF([1]Table4!P28=-999666,"†   ",IF([1]Table4!P28=-999555,"*   ",[1]Table4!P28))))</f>
        <v>102</v>
      </c>
      <c r="Q28" s="119">
        <f>IF([1]Table4!Q28=".","",IF([1]Table4!Q28=-999777,"n.a.",IF([1]Table4!Q28=-999666,"†   ",IF([1]Table4!Q28=-999555,"*   ",[1]Table4!Q28))))</f>
        <v>391.6</v>
      </c>
      <c r="R28" s="119">
        <f>IF([1]Table4!R28=".","",IF([1]Table4!R28=-999777,"n.a.",IF([1]Table4!R28=-999666,"†   ",IF([1]Table4!R28=-999555,"*   ",[1]Table4!R28))))</f>
        <v>108.1</v>
      </c>
      <c r="S28" s="119">
        <f>IF([1]Table4!S28=".","",IF([1]Table4!S28=-999777,"n.a.",IF([1]Table4!S28=-999666,"†   ",IF([1]Table4!S28=-999555,"*   ",[1]Table4!S28))))</f>
        <v>372.9</v>
      </c>
      <c r="T28" s="123"/>
      <c r="U28" s="123"/>
      <c r="V28" s="123"/>
      <c r="W28" s="123"/>
      <c r="X28" s="123"/>
      <c r="Y28" s="123"/>
      <c r="Z28" s="124"/>
      <c r="AA28" s="125"/>
      <c r="AB28" s="125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</row>
    <row r="29" spans="1:45">
      <c r="A29" s="100" t="s">
        <v>1138</v>
      </c>
      <c r="B29" s="118">
        <f>IF([1]Table4!B29=".","",IF([1]Table4!B29=-999777,"n.a.",IF([1]Table4!B29=-999666,"†   ",IF([1]Table4!B29=-999555,"*   ",[1]Table4!B29))))</f>
        <v>62</v>
      </c>
      <c r="C29" s="119">
        <f>IF([1]Table4!C29=".","",IF([1]Table4!C29=-999777,"n.a.",IF([1]Table4!C29=-999666,"†   ",IF([1]Table4!C29=-999555,"*   ",[1]Table4!C29))))</f>
        <v>201</v>
      </c>
      <c r="D29" s="119">
        <f>IF([1]Table4!D29=".","",IF([1]Table4!D29=-999777,"n.a.",IF([1]Table4!D29=-999666,"†   ",IF([1]Table4!D29=-999555,"*   ",[1]Table4!D29))))</f>
        <v>60.5</v>
      </c>
      <c r="E29" s="119">
        <f>IF([1]Table4!E29=".","",IF([1]Table4!E29=-999777,"n.a.",IF([1]Table4!E29=-999666,"†   ",IF([1]Table4!E29=-999555,"*   ",[1]Table4!E29))))</f>
        <v>205.8</v>
      </c>
      <c r="F29" s="119">
        <f>IF([1]Table4!F29=".","",IF([1]Table4!F29=-999777,"n.a.",IF([1]Table4!F29=-999666,"†   ",IF([1]Table4!F29=-999555,"*   ",[1]Table4!F29))))</f>
        <v>65.900000000000006</v>
      </c>
      <c r="G29" s="119">
        <f>IF([1]Table4!G29=".","",IF([1]Table4!G29=-999777,"n.a.",IF([1]Table4!G29=-999666,"†   ",IF([1]Table4!G29=-999555,"*   ",[1]Table4!G29))))</f>
        <v>215.1</v>
      </c>
      <c r="H29" s="119">
        <f>IF([1]Table4!H29=".","",IF([1]Table4!H29=-999777,"n.a.",IF([1]Table4!H29=-999666,"†   ",IF([1]Table4!H29=-999555,"*   ",[1]Table4!H29))))</f>
        <v>87.1</v>
      </c>
      <c r="I29" s="119">
        <f>IF([1]Table4!I29=".","",IF([1]Table4!I29=-999777,"n.a.",IF([1]Table4!I29=-999666,"†   ",IF([1]Table4!I29=-999555,"*   ",[1]Table4!I29))))</f>
        <v>298.8</v>
      </c>
      <c r="J29" s="119">
        <f>IF([1]Table4!J29=".","",IF([1]Table4!J29=-999777,"n.a.",IF([1]Table4!J29=-999666,"†   ",IF([1]Table4!J29=-999555,"*   ",[1]Table4!J29))))</f>
        <v>113.6</v>
      </c>
      <c r="K29" s="119">
        <f>IF([1]Table4!K29=".","",IF([1]Table4!K29=-999777,"n.a.",IF([1]Table4!K29=-999666,"†   ",IF([1]Table4!K29=-999555,"*   ",[1]Table4!K29))))</f>
        <v>440.7</v>
      </c>
      <c r="L29" s="119">
        <f>IF([1]Table4!L29=".","",IF([1]Table4!L29=-999777,"n.a.",IF([1]Table4!L29=-999666,"†   ",IF([1]Table4!L29=-999555,"*   ",[1]Table4!L29))))</f>
        <v>122.2</v>
      </c>
      <c r="M29" s="119">
        <f>IF([1]Table4!M29=".","",IF([1]Table4!M29=-999777,"n.a.",IF([1]Table4!M29=-999666,"†   ",IF([1]Table4!M29=-999555,"*   ",[1]Table4!M29))))</f>
        <v>504.5</v>
      </c>
      <c r="N29" s="119">
        <f>IF([1]Table4!N29=".","",IF([1]Table4!N29=-999777,"n.a.",IF([1]Table4!N29=-999666,"†   ",IF([1]Table4!N29=-999555,"*   ",[1]Table4!N29))))</f>
        <v>140.80000000000001</v>
      </c>
      <c r="O29" s="119">
        <f>IF([1]Table4!O29=".","",IF([1]Table4!O29=-999777,"n.a.",IF([1]Table4!O29=-999666,"†   ",IF([1]Table4!O29=-999555,"*   ",[1]Table4!O29))))</f>
        <v>600.4</v>
      </c>
      <c r="P29" s="119">
        <f>IF([1]Table4!P29=".","",IF([1]Table4!P29=-999777,"n.a.",IF([1]Table4!P29=-999666,"†   ",IF([1]Table4!P29=-999555,"*   ",[1]Table4!P29))))</f>
        <v>86.7</v>
      </c>
      <c r="Q29" s="119">
        <f>IF([1]Table4!Q29=".","",IF([1]Table4!Q29=-999777,"n.a.",IF([1]Table4!Q29=-999666,"†   ",IF([1]Table4!Q29=-999555,"*   ",[1]Table4!Q29))))</f>
        <v>555.70000000000005</v>
      </c>
      <c r="R29" s="119">
        <f>IF([1]Table4!R29=".","",IF([1]Table4!R29=-999777,"n.a.",IF([1]Table4!R29=-999666,"†   ",IF([1]Table4!R29=-999555,"*   ",[1]Table4!R29))))</f>
        <v>92.4</v>
      </c>
      <c r="S29" s="119">
        <f>IF([1]Table4!S29=".","",IF([1]Table4!S29=-999777,"n.a.",IF([1]Table4!S29=-999666,"†   ",IF([1]Table4!S29=-999555,"*   ",[1]Table4!S29))))</f>
        <v>589.20000000000005</v>
      </c>
      <c r="T29" s="123"/>
      <c r="U29" s="123"/>
      <c r="V29" s="123"/>
      <c r="W29" s="123"/>
      <c r="X29" s="123"/>
      <c r="Y29" s="123"/>
      <c r="Z29" s="124"/>
      <c r="AA29" s="125"/>
      <c r="AB29" s="125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</row>
    <row r="30" spans="1:45">
      <c r="A30" s="100" t="s">
        <v>1139</v>
      </c>
      <c r="B30" s="118">
        <f>IF([1]Table4!B30=".","",IF([1]Table4!B30=-999777,"n.a.",IF([1]Table4!B30=-999666,"†   ",IF([1]Table4!B30=-999555,"*   ",[1]Table4!B30))))</f>
        <v>111</v>
      </c>
      <c r="C30" s="119">
        <f>IF([1]Table4!C30=".","",IF([1]Table4!C30=-999777,"n.a.",IF([1]Table4!C30=-999666,"†   ",IF([1]Table4!C30=-999555,"*   ",[1]Table4!C30))))</f>
        <v>347.2</v>
      </c>
      <c r="D30" s="119">
        <f>IF([1]Table4!D30=".","",IF([1]Table4!D30=-999777,"n.a.",IF([1]Table4!D30=-999666,"†   ",IF([1]Table4!D30=-999555,"*   ",[1]Table4!D30))))</f>
        <v>104.1</v>
      </c>
      <c r="E30" s="119">
        <f>IF([1]Table4!E30=".","",IF([1]Table4!E30=-999777,"n.a.",IF([1]Table4!E30=-999666,"†   ",IF([1]Table4!E30=-999555,"*   ",[1]Table4!E30))))</f>
        <v>317.3</v>
      </c>
      <c r="F30" s="119">
        <f>IF([1]Table4!F30=".","",IF([1]Table4!F30=-999777,"n.a.",IF([1]Table4!F30=-999666,"†   ",IF([1]Table4!F30=-999555,"*   ",[1]Table4!F30))))</f>
        <v>115.4</v>
      </c>
      <c r="G30" s="119">
        <f>IF([1]Table4!G30=".","",IF([1]Table4!G30=-999777,"n.a.",IF([1]Table4!G30=-999666,"†   ",IF([1]Table4!G30=-999555,"*   ",[1]Table4!G30))))</f>
        <v>361.3</v>
      </c>
      <c r="H30" s="119">
        <f>IF([1]Table4!H30=".","",IF([1]Table4!H30=-999777,"n.a.",IF([1]Table4!H30=-999666,"†   ",IF([1]Table4!H30=-999555,"*   ",[1]Table4!H30))))</f>
        <v>148.5</v>
      </c>
      <c r="I30" s="119">
        <f>IF([1]Table4!I30=".","",IF([1]Table4!I30=-999777,"n.a.",IF([1]Table4!I30=-999666,"†   ",IF([1]Table4!I30=-999555,"*   ",[1]Table4!I30))))</f>
        <v>482.4</v>
      </c>
      <c r="J30" s="119">
        <f>IF([1]Table4!J30=".","",IF([1]Table4!J30=-999777,"n.a.",IF([1]Table4!J30=-999666,"†   ",IF([1]Table4!J30=-999555,"*   ",[1]Table4!J30))))</f>
        <v>177.1</v>
      </c>
      <c r="K30" s="119">
        <f>IF([1]Table4!K30=".","",IF([1]Table4!K30=-999777,"n.a.",IF([1]Table4!K30=-999666,"†   ",IF([1]Table4!K30=-999555,"*   ",[1]Table4!K30))))</f>
        <v>644.79999999999995</v>
      </c>
      <c r="L30" s="119">
        <f>IF([1]Table4!L30=".","",IF([1]Table4!L30=-999777,"n.a.",IF([1]Table4!L30=-999666,"†   ",IF([1]Table4!L30=-999555,"*   ",[1]Table4!L30))))</f>
        <v>208.8</v>
      </c>
      <c r="M30" s="119">
        <f>IF([1]Table4!M30=".","",IF([1]Table4!M30=-999777,"n.a.",IF([1]Table4!M30=-999666,"†   ",IF([1]Table4!M30=-999555,"*   ",[1]Table4!M30))))</f>
        <v>754.5</v>
      </c>
      <c r="N30" s="119">
        <f>IF([1]Table4!N30=".","",IF([1]Table4!N30=-999777,"n.a.",IF([1]Table4!N30=-999666,"†   ",IF([1]Table4!N30=-999555,"*   ",[1]Table4!N30))))</f>
        <v>225.5</v>
      </c>
      <c r="O30" s="119">
        <f>IF([1]Table4!O30=".","",IF([1]Table4!O30=-999777,"n.a.",IF([1]Table4!O30=-999666,"†   ",IF([1]Table4!O30=-999555,"*   ",[1]Table4!O30))))</f>
        <v>952.5</v>
      </c>
      <c r="P30" s="119">
        <f>IF([1]Table4!P30=".","",IF([1]Table4!P30=-999777,"n.a.",IF([1]Table4!P30=-999666,"†   ",IF([1]Table4!P30=-999555,"*   ",[1]Table4!P30))))</f>
        <v>205.7</v>
      </c>
      <c r="Q30" s="119">
        <f>IF([1]Table4!Q30=".","",IF([1]Table4!Q30=-999777,"n.a.",IF([1]Table4!Q30=-999666,"†   ",IF([1]Table4!Q30=-999555,"*   ",[1]Table4!Q30))))</f>
        <v>864.8</v>
      </c>
      <c r="R30" s="119">
        <f>IF([1]Table4!R30=".","",IF([1]Table4!R30=-999777,"n.a.",IF([1]Table4!R30=-999666,"†   ",IF([1]Table4!R30=-999555,"*   ",[1]Table4!R30))))</f>
        <v>213.8</v>
      </c>
      <c r="S30" s="119">
        <f>IF([1]Table4!S30=".","",IF([1]Table4!S30=-999777,"n.a.",IF([1]Table4!S30=-999666,"†   ",IF([1]Table4!S30=-999555,"*   ",[1]Table4!S30))))</f>
        <v>962.8</v>
      </c>
      <c r="T30" s="123"/>
      <c r="U30" s="123"/>
      <c r="V30" s="123"/>
      <c r="W30" s="123"/>
      <c r="X30" s="123"/>
      <c r="Y30" s="123"/>
      <c r="Z30" s="124"/>
      <c r="AA30" s="125"/>
      <c r="AB30" s="125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</row>
    <row r="31" spans="1:45">
      <c r="A31" s="122"/>
      <c r="B31" s="118" t="str">
        <f>IF([1]Table4!B31=".","",IF([1]Table4!B31=-999777,"n.a.",IF([1]Table4!B31=-999666,"†   ",IF([1]Table4!B31=-999555,"*   ",[1]Table4!B31))))</f>
        <v/>
      </c>
      <c r="C31" s="119" t="str">
        <f>IF([1]Table4!C31=".","",IF([1]Table4!C31=-999777,"n.a.",IF([1]Table4!C31=-999666,"†   ",IF([1]Table4!C31=-999555,"*   ",[1]Table4!C31))))</f>
        <v/>
      </c>
      <c r="D31" s="119" t="str">
        <f>IF([1]Table4!D31=".","",IF([1]Table4!D31=-999777,"n.a.",IF([1]Table4!D31=-999666,"†   ",IF([1]Table4!D31=-999555,"*   ",[1]Table4!D31))))</f>
        <v/>
      </c>
      <c r="E31" s="119" t="str">
        <f>IF([1]Table4!E31=".","",IF([1]Table4!E31=-999777,"n.a.",IF([1]Table4!E31=-999666,"†   ",IF([1]Table4!E31=-999555,"*   ",[1]Table4!E31))))</f>
        <v/>
      </c>
      <c r="F31" s="119" t="str">
        <f>IF([1]Table4!F31=".","",IF([1]Table4!F31=-999777,"n.a.",IF([1]Table4!F31=-999666,"†   ",IF([1]Table4!F31=-999555,"*   ",[1]Table4!F31))))</f>
        <v/>
      </c>
      <c r="G31" s="119" t="str">
        <f>IF([1]Table4!G31=".","",IF([1]Table4!G31=-999777,"n.a.",IF([1]Table4!G31=-999666,"†   ",IF([1]Table4!G31=-999555,"*   ",[1]Table4!G31))))</f>
        <v/>
      </c>
      <c r="H31" s="119" t="str">
        <f>IF([1]Table4!H31=".","",IF([1]Table4!H31=-999777,"n.a.",IF([1]Table4!H31=-999666,"†   ",IF([1]Table4!H31=-999555,"*   ",[1]Table4!H31))))</f>
        <v/>
      </c>
      <c r="I31" s="119" t="str">
        <f>IF([1]Table4!I31=".","",IF([1]Table4!I31=-999777,"n.a.",IF([1]Table4!I31=-999666,"†   ",IF([1]Table4!I31=-999555,"*   ",[1]Table4!I31))))</f>
        <v/>
      </c>
      <c r="J31" s="119" t="str">
        <f>IF([1]Table4!J31=".","",IF([1]Table4!J31=-999777,"n.a.",IF([1]Table4!J31=-999666,"†   ",IF([1]Table4!J31=-999555,"*   ",[1]Table4!J31))))</f>
        <v/>
      </c>
      <c r="K31" s="119" t="str">
        <f>IF([1]Table4!K31=".","",IF([1]Table4!K31=-999777,"n.a.",IF([1]Table4!K31=-999666,"†   ",IF([1]Table4!K31=-999555,"*   ",[1]Table4!K31))))</f>
        <v/>
      </c>
      <c r="L31" s="119" t="str">
        <f>IF([1]Table4!L31=".","",IF([1]Table4!L31=-999777,"n.a.",IF([1]Table4!L31=-999666,"†   ",IF([1]Table4!L31=-999555,"*   ",[1]Table4!L31))))</f>
        <v/>
      </c>
      <c r="M31" s="119" t="str">
        <f>IF([1]Table4!M31=".","",IF([1]Table4!M31=-999777,"n.a.",IF([1]Table4!M31=-999666,"†   ",IF([1]Table4!M31=-999555,"*   ",[1]Table4!M31))))</f>
        <v/>
      </c>
      <c r="N31" s="119" t="str">
        <f>IF([1]Table4!N31=".","",IF([1]Table4!N31=-999777,"n.a.",IF([1]Table4!N31=-999666,"†   ",IF([1]Table4!N31=-999555,"*   ",[1]Table4!N31))))</f>
        <v/>
      </c>
      <c r="O31" s="119" t="str">
        <f>IF([1]Table4!O31=".","",IF([1]Table4!O31=-999777,"n.a.",IF([1]Table4!O31=-999666,"†   ",IF([1]Table4!O31=-999555,"*   ",[1]Table4!O31))))</f>
        <v/>
      </c>
      <c r="P31" s="119" t="str">
        <f>IF([1]Table4!P31=".","",IF([1]Table4!P31=-999777,"n.a.",IF([1]Table4!P31=-999666,"†   ",IF([1]Table4!P31=-999555,"*   ",[1]Table4!P31))))</f>
        <v/>
      </c>
      <c r="Q31" s="119" t="str">
        <f>IF([1]Table4!Q31=".","",IF([1]Table4!Q31=-999777,"n.a.",IF([1]Table4!Q31=-999666,"†   ",IF([1]Table4!Q31=-999555,"*   ",[1]Table4!Q31))))</f>
        <v/>
      </c>
      <c r="R31" s="119" t="str">
        <f>IF([1]Table4!R31=".","",IF([1]Table4!R31=-999777,"n.a.",IF([1]Table4!R31=-999666,"†   ",IF([1]Table4!R31=-999555,"*   ",[1]Table4!R31))))</f>
        <v/>
      </c>
      <c r="S31" s="119" t="str">
        <f>IF([1]Table4!S31=".","",IF([1]Table4!S31=-999777,"n.a.",IF([1]Table4!S31=-999666,"†   ",IF([1]Table4!S31=-999555,"*   ",[1]Table4!S31))))</f>
        <v/>
      </c>
      <c r="T31" s="123"/>
      <c r="U31" s="123"/>
      <c r="V31" s="123"/>
      <c r="W31" s="123"/>
      <c r="X31" s="123"/>
      <c r="Y31" s="123"/>
      <c r="Z31" s="124"/>
      <c r="AA31" s="125"/>
      <c r="AB31" s="125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</row>
    <row r="32" spans="1:45">
      <c r="A32" s="122" t="s">
        <v>1140</v>
      </c>
      <c r="B32" s="118" t="str">
        <f>IF([1]Table4!B32=".","",IF([1]Table4!B32=-999777,"n.a.",IF([1]Table4!B32=-999666,"†   ",IF([1]Table4!B32=-999555,"*   ",[1]Table4!B32))))</f>
        <v/>
      </c>
      <c r="C32" s="119" t="str">
        <f>IF([1]Table4!C32=".","",IF([1]Table4!C32=-999777,"n.a.",IF([1]Table4!C32=-999666,"†   ",IF([1]Table4!C32=-999555,"*   ",[1]Table4!C32))))</f>
        <v/>
      </c>
      <c r="D32" s="119" t="str">
        <f>IF([1]Table4!D32=".","",IF([1]Table4!D32=-999777,"n.a.",IF([1]Table4!D32=-999666,"†   ",IF([1]Table4!D32=-999555,"*   ",[1]Table4!D32))))</f>
        <v/>
      </c>
      <c r="E32" s="119" t="str">
        <f>IF([1]Table4!E32=".","",IF([1]Table4!E32=-999777,"n.a.",IF([1]Table4!E32=-999666,"†   ",IF([1]Table4!E32=-999555,"*   ",[1]Table4!E32))))</f>
        <v/>
      </c>
      <c r="F32" s="119" t="str">
        <f>IF([1]Table4!F32=".","",IF([1]Table4!F32=-999777,"n.a.",IF([1]Table4!F32=-999666,"†   ",IF([1]Table4!F32=-999555,"*   ",[1]Table4!F32))))</f>
        <v/>
      </c>
      <c r="G32" s="119" t="str">
        <f>IF([1]Table4!G32=".","",IF([1]Table4!G32=-999777,"n.a.",IF([1]Table4!G32=-999666,"†   ",IF([1]Table4!G32=-999555,"*   ",[1]Table4!G32))))</f>
        <v/>
      </c>
      <c r="H32" s="119" t="str">
        <f>IF([1]Table4!H32=".","",IF([1]Table4!H32=-999777,"n.a.",IF([1]Table4!H32=-999666,"†   ",IF([1]Table4!H32=-999555,"*   ",[1]Table4!H32))))</f>
        <v/>
      </c>
      <c r="I32" s="119" t="str">
        <f>IF([1]Table4!I32=".","",IF([1]Table4!I32=-999777,"n.a.",IF([1]Table4!I32=-999666,"†   ",IF([1]Table4!I32=-999555,"*   ",[1]Table4!I32))))</f>
        <v/>
      </c>
      <c r="J32" s="119" t="str">
        <f>IF([1]Table4!J32=".","",IF([1]Table4!J32=-999777,"n.a.",IF([1]Table4!J32=-999666,"†   ",IF([1]Table4!J32=-999555,"*   ",[1]Table4!J32))))</f>
        <v/>
      </c>
      <c r="K32" s="119" t="str">
        <f>IF([1]Table4!K32=".","",IF([1]Table4!K32=-999777,"n.a.",IF([1]Table4!K32=-999666,"†   ",IF([1]Table4!K32=-999555,"*   ",[1]Table4!K32))))</f>
        <v/>
      </c>
      <c r="L32" s="119" t="str">
        <f>IF([1]Table4!L32=".","",IF([1]Table4!L32=-999777,"n.a.",IF([1]Table4!L32=-999666,"†   ",IF([1]Table4!L32=-999555,"*   ",[1]Table4!L32))))</f>
        <v/>
      </c>
      <c r="M32" s="119" t="str">
        <f>IF([1]Table4!M32=".","",IF([1]Table4!M32=-999777,"n.a.",IF([1]Table4!M32=-999666,"†   ",IF([1]Table4!M32=-999555,"*   ",[1]Table4!M32))))</f>
        <v/>
      </c>
      <c r="N32" s="119" t="str">
        <f>IF([1]Table4!N32=".","",IF([1]Table4!N32=-999777,"n.a.",IF([1]Table4!N32=-999666,"†   ",IF([1]Table4!N32=-999555,"*   ",[1]Table4!N32))))</f>
        <v/>
      </c>
      <c r="O32" s="119" t="str">
        <f>IF([1]Table4!O32=".","",IF([1]Table4!O32=-999777,"n.a.",IF([1]Table4!O32=-999666,"†   ",IF([1]Table4!O32=-999555,"*   ",[1]Table4!O32))))</f>
        <v/>
      </c>
      <c r="P32" s="119" t="str">
        <f>IF([1]Table4!P32=".","",IF([1]Table4!P32=-999777,"n.a.",IF([1]Table4!P32=-999666,"†   ",IF([1]Table4!P32=-999555,"*   ",[1]Table4!P32))))</f>
        <v/>
      </c>
      <c r="Q32" s="119" t="str">
        <f>IF([1]Table4!Q32=".","",IF([1]Table4!Q32=-999777,"n.a.",IF([1]Table4!Q32=-999666,"†   ",IF([1]Table4!Q32=-999555,"*   ",[1]Table4!Q32))))</f>
        <v/>
      </c>
      <c r="R32" s="119" t="str">
        <f>IF([1]Table4!R32=".","",IF([1]Table4!R32=-999777,"n.a.",IF([1]Table4!R32=-999666,"†   ",IF([1]Table4!R32=-999555,"*   ",[1]Table4!R32))))</f>
        <v/>
      </c>
      <c r="S32" s="119" t="str">
        <f>IF([1]Table4!S32=".","",IF([1]Table4!S32=-999777,"n.a.",IF([1]Table4!S32=-999666,"†   ",IF([1]Table4!S32=-999555,"*   ",[1]Table4!S32))))</f>
        <v/>
      </c>
      <c r="T32" s="120"/>
      <c r="U32" s="120"/>
      <c r="V32" s="120"/>
      <c r="W32" s="120"/>
      <c r="X32" s="120"/>
      <c r="Y32" s="100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</row>
    <row r="33" spans="1:45">
      <c r="A33" s="100" t="s">
        <v>1141</v>
      </c>
      <c r="B33" s="118">
        <f>IF([1]Table4!B33=".","",IF([1]Table4!B33=-999777,"n.a.",IF([1]Table4!B33=-999666,"†   ",IF([1]Table4!B33=-999555,"*   ",[1]Table4!B33))))</f>
        <v>24.1</v>
      </c>
      <c r="C33" s="119">
        <f>IF([1]Table4!C33=".","",IF([1]Table4!C33=-999777,"n.a.",IF([1]Table4!C33=-999666,"†   ",IF([1]Table4!C33=-999555,"*   ",[1]Table4!C33))))</f>
        <v>83.1</v>
      </c>
      <c r="D33" s="119">
        <f>IF([1]Table4!D33=".","",IF([1]Table4!D33=-999777,"n.a.",IF([1]Table4!D33=-999666,"†   ",IF([1]Table4!D33=-999555,"*   ",[1]Table4!D33))))</f>
        <v>18.7</v>
      </c>
      <c r="E33" s="119">
        <f>IF([1]Table4!E33=".","",IF([1]Table4!E33=-999777,"n.a.",IF([1]Table4!E33=-999666,"†   ",IF([1]Table4!E33=-999555,"*   ",[1]Table4!E33))))</f>
        <v>70.099999999999994</v>
      </c>
      <c r="F33" s="119">
        <f>IF([1]Table4!F33=".","",IF([1]Table4!F33=-999777,"n.a.",IF([1]Table4!F33=-999666,"†   ",IF([1]Table4!F33=-999555,"*   ",[1]Table4!F33))))</f>
        <v>22.7</v>
      </c>
      <c r="G33" s="119">
        <f>IF([1]Table4!G33=".","",IF([1]Table4!G33=-999777,"n.a.",IF([1]Table4!G33=-999666,"†   ",IF([1]Table4!G33=-999555,"*   ",[1]Table4!G33))))</f>
        <v>84.2</v>
      </c>
      <c r="H33" s="119">
        <f>IF([1]Table4!H33=".","",IF([1]Table4!H33=-999777,"n.a.",IF([1]Table4!H33=-999666,"†   ",IF([1]Table4!H33=-999555,"*   ",[1]Table4!H33))))</f>
        <v>21.1</v>
      </c>
      <c r="I33" s="119">
        <f>IF([1]Table4!I33=".","",IF([1]Table4!I33=-999777,"n.a.",IF([1]Table4!I33=-999666,"†   ",IF([1]Table4!I33=-999555,"*   ",[1]Table4!I33))))</f>
        <v>78.900000000000006</v>
      </c>
      <c r="J33" s="119">
        <f>IF([1]Table4!J33=".","",IF([1]Table4!J33=-999777,"n.a.",IF([1]Table4!J33=-999666,"†   ",IF([1]Table4!J33=-999555,"*   ",[1]Table4!J33))))</f>
        <v>25.5</v>
      </c>
      <c r="K33" s="119">
        <f>IF([1]Table4!K33=".","",IF([1]Table4!K33=-999777,"n.a.",IF([1]Table4!K33=-999666,"†   ",IF([1]Table4!K33=-999555,"*   ",[1]Table4!K33))))</f>
        <v>104</v>
      </c>
      <c r="L33" s="119">
        <f>IF([1]Table4!L33=".","",IF([1]Table4!L33=-999777,"n.a.",IF([1]Table4!L33=-999666,"†   ",IF([1]Table4!L33=-999555,"*   ",[1]Table4!L33))))</f>
        <v>20.6</v>
      </c>
      <c r="M33" s="119">
        <f>IF([1]Table4!M33=".","",IF([1]Table4!M33=-999777,"n.a.",IF([1]Table4!M33=-999666,"†   ",IF([1]Table4!M33=-999555,"*   ",[1]Table4!M33))))</f>
        <v>136.5</v>
      </c>
      <c r="N33" s="119">
        <f>IF([1]Table4!N33=".","",IF([1]Table4!N33=-999777,"n.a.",IF([1]Table4!N33=-999666,"†   ",IF([1]Table4!N33=-999555,"*   ",[1]Table4!N33))))</f>
        <v>33.200000000000003</v>
      </c>
      <c r="O33" s="119">
        <f>IF([1]Table4!O33=".","",IF([1]Table4!O33=-999777,"n.a.",IF([1]Table4!O33=-999666,"†   ",IF([1]Table4!O33=-999555,"*   ",[1]Table4!O33))))</f>
        <v>142.9</v>
      </c>
      <c r="P33" s="119">
        <f>IF([1]Table4!P33=".","",IF([1]Table4!P33=-999777,"n.a.",IF([1]Table4!P33=-999666,"†   ",IF([1]Table4!P33=-999555,"*   ",[1]Table4!P33))))</f>
        <v>16.100000000000001</v>
      </c>
      <c r="Q33" s="119">
        <f>IF([1]Table4!Q33=".","",IF([1]Table4!Q33=-999777,"n.a.",IF([1]Table4!Q33=-999666,"†   ",IF([1]Table4!Q33=-999555,"*   ",[1]Table4!Q33))))</f>
        <v>110.7</v>
      </c>
      <c r="R33" s="119">
        <f>IF([1]Table4!R33=".","",IF([1]Table4!R33=-999777,"n.a.",IF([1]Table4!R33=-999666,"†   ",IF([1]Table4!R33=-999555,"*   ",[1]Table4!R33))))</f>
        <v>17.2</v>
      </c>
      <c r="S33" s="119">
        <f>IF([1]Table4!S33=".","",IF([1]Table4!S33=-999777,"n.a.",IF([1]Table4!S33=-999666,"†   ",IF([1]Table4!S33=-999555,"*   ",[1]Table4!S33))))</f>
        <v>108.3</v>
      </c>
      <c r="T33" s="120"/>
      <c r="U33" s="120"/>
      <c r="V33" s="120"/>
      <c r="W33" s="120"/>
      <c r="X33" s="120"/>
      <c r="Y33" s="100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</row>
    <row r="34" spans="1:45">
      <c r="A34" s="100" t="s">
        <v>1142</v>
      </c>
      <c r="B34" s="118">
        <f>IF([1]Table4!B34=".","",IF([1]Table4!B34=-999777,"n.a.",IF([1]Table4!B34=-999666,"†   ",IF([1]Table4!B34=-999555,"*   ",[1]Table4!B34))))</f>
        <v>36.799999999999997</v>
      </c>
      <c r="C34" s="119">
        <f>IF([1]Table4!C34=".","",IF([1]Table4!C34=-999777,"n.a.",IF([1]Table4!C34=-999666,"†   ",IF([1]Table4!C34=-999555,"*   ",[1]Table4!C34))))</f>
        <v>111.4</v>
      </c>
      <c r="D34" s="119">
        <f>IF([1]Table4!D34=".","",IF([1]Table4!D34=-999777,"n.a.",IF([1]Table4!D34=-999666,"†   ",IF([1]Table4!D34=-999555,"*   ",[1]Table4!D34))))</f>
        <v>38.4</v>
      </c>
      <c r="E34" s="119">
        <f>IF([1]Table4!E34=".","",IF([1]Table4!E34=-999777,"n.a.",IF([1]Table4!E34=-999666,"†   ",IF([1]Table4!E34=-999555,"*   ",[1]Table4!E34))))</f>
        <v>111.7</v>
      </c>
      <c r="F34" s="119">
        <f>IF([1]Table4!F34=".","",IF([1]Table4!F34=-999777,"n.a.",IF([1]Table4!F34=-999666,"†   ",IF([1]Table4!F34=-999555,"*   ",[1]Table4!F34))))</f>
        <v>51.9</v>
      </c>
      <c r="G34" s="119">
        <f>IF([1]Table4!G34=".","",IF([1]Table4!G34=-999777,"n.a.",IF([1]Table4!G34=-999666,"†   ",IF([1]Table4!G34=-999555,"*   ",[1]Table4!G34))))</f>
        <v>133</v>
      </c>
      <c r="H34" s="119">
        <f>IF([1]Table4!H34=".","",IF([1]Table4!H34=-999777,"n.a.",IF([1]Table4!H34=-999666,"†   ",IF([1]Table4!H34=-999555,"*   ",[1]Table4!H34))))</f>
        <v>54.1</v>
      </c>
      <c r="I34" s="119">
        <f>IF([1]Table4!I34=".","",IF([1]Table4!I34=-999777,"n.a.",IF([1]Table4!I34=-999666,"†   ",IF([1]Table4!I34=-999555,"*   ",[1]Table4!I34))))</f>
        <v>157.80000000000001</v>
      </c>
      <c r="J34" s="119">
        <f>IF([1]Table4!J34=".","",IF([1]Table4!J34=-999777,"n.a.",IF([1]Table4!J34=-999666,"†   ",IF([1]Table4!J34=-999555,"*   ",[1]Table4!J34))))</f>
        <v>58.1</v>
      </c>
      <c r="K34" s="119">
        <f>IF([1]Table4!K34=".","",IF([1]Table4!K34=-999777,"n.a.",IF([1]Table4!K34=-999666,"†   ",IF([1]Table4!K34=-999555,"*   ",[1]Table4!K34))))</f>
        <v>181.2</v>
      </c>
      <c r="L34" s="119">
        <f>IF([1]Table4!L34=".","",IF([1]Table4!L34=-999777,"n.a.",IF([1]Table4!L34=-999666,"†   ",IF([1]Table4!L34=-999555,"*   ",[1]Table4!L34))))</f>
        <v>68.7</v>
      </c>
      <c r="M34" s="119">
        <f>IF([1]Table4!M34=".","",IF([1]Table4!M34=-999777,"n.a.",IF([1]Table4!M34=-999666,"†   ",IF([1]Table4!M34=-999555,"*   ",[1]Table4!M34))))</f>
        <v>197.4</v>
      </c>
      <c r="N34" s="119">
        <f>IF([1]Table4!N34=".","",IF([1]Table4!N34=-999777,"n.a.",IF([1]Table4!N34=-999666,"†   ",IF([1]Table4!N34=-999555,"*   ",[1]Table4!N34))))</f>
        <v>80.5</v>
      </c>
      <c r="O34" s="119">
        <f>IF([1]Table4!O34=".","",IF([1]Table4!O34=-999777,"n.a.",IF([1]Table4!O34=-999666,"†   ",IF([1]Table4!O34=-999555,"*   ",[1]Table4!O34))))</f>
        <v>251.8</v>
      </c>
      <c r="P34" s="119">
        <f>IF([1]Table4!P34=".","",IF([1]Table4!P34=-999777,"n.a.",IF([1]Table4!P34=-999666,"†   ",IF([1]Table4!P34=-999555,"*   ",[1]Table4!P34))))</f>
        <v>56.7</v>
      </c>
      <c r="Q34" s="119">
        <f>IF([1]Table4!Q34=".","",IF([1]Table4!Q34=-999777,"n.a.",IF([1]Table4!Q34=-999666,"†   ",IF([1]Table4!Q34=-999555,"*   ",[1]Table4!Q34))))</f>
        <v>218.1</v>
      </c>
      <c r="R34" s="119">
        <f>IF([1]Table4!R34=".","",IF([1]Table4!R34=-999777,"n.a.",IF([1]Table4!R34=-999666,"†   ",IF([1]Table4!R34=-999555,"*   ",[1]Table4!R34))))</f>
        <v>52.5</v>
      </c>
      <c r="S34" s="119">
        <f>IF([1]Table4!S34=".","",IF([1]Table4!S34=-999777,"n.a.",IF([1]Table4!S34=-999666,"†   ",IF([1]Table4!S34=-999555,"*   ",[1]Table4!S34))))</f>
        <v>199.6</v>
      </c>
      <c r="T34" s="120"/>
      <c r="U34" s="120"/>
      <c r="V34" s="120"/>
      <c r="W34" s="120"/>
      <c r="X34" s="120"/>
      <c r="Y34" s="100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</row>
    <row r="35" spans="1:45">
      <c r="A35" s="100" t="s">
        <v>1143</v>
      </c>
      <c r="B35" s="118">
        <f>IF([1]Table4!B35=".","",IF([1]Table4!B35=-999777,"n.a.",IF([1]Table4!B35=-999666,"†   ",IF([1]Table4!B35=-999555,"*   ",[1]Table4!B35))))</f>
        <v>46</v>
      </c>
      <c r="C35" s="119">
        <f>IF([1]Table4!C35=".","",IF([1]Table4!C35=-999777,"n.a.",IF([1]Table4!C35=-999666,"†   ",IF([1]Table4!C35=-999555,"*   ",[1]Table4!C35))))</f>
        <v>186.4</v>
      </c>
      <c r="D35" s="119">
        <f>IF([1]Table4!D35=".","",IF([1]Table4!D35=-999777,"n.a.",IF([1]Table4!D35=-999666,"†   ",IF([1]Table4!D35=-999555,"*   ",[1]Table4!D35))))</f>
        <v>57.7</v>
      </c>
      <c r="E35" s="119">
        <f>IF([1]Table4!E35=".","",IF([1]Table4!E35=-999777,"n.a.",IF([1]Table4!E35=-999666,"†   ",IF([1]Table4!E35=-999555,"*   ",[1]Table4!E35))))</f>
        <v>171.5</v>
      </c>
      <c r="F35" s="119">
        <f>IF([1]Table4!F35=".","",IF([1]Table4!F35=-999777,"n.a.",IF([1]Table4!F35=-999666,"†   ",IF([1]Table4!F35=-999555,"*   ",[1]Table4!F35))))</f>
        <v>46.8</v>
      </c>
      <c r="G35" s="119">
        <f>IF([1]Table4!G35=".","",IF([1]Table4!G35=-999777,"n.a.",IF([1]Table4!G35=-999666,"†   ",IF([1]Table4!G35=-999555,"*   ",[1]Table4!G35))))</f>
        <v>188.8</v>
      </c>
      <c r="H35" s="119">
        <f>IF([1]Table4!H35=".","",IF([1]Table4!H35=-999777,"n.a.",IF([1]Table4!H35=-999666,"†   ",IF([1]Table4!H35=-999555,"*   ",[1]Table4!H35))))</f>
        <v>73.900000000000006</v>
      </c>
      <c r="I35" s="119">
        <f>IF([1]Table4!I35=".","",IF([1]Table4!I35=-999777,"n.a.",IF([1]Table4!I35=-999666,"†   ",IF([1]Table4!I35=-999555,"*   ",[1]Table4!I35))))</f>
        <v>237.9</v>
      </c>
      <c r="J35" s="119">
        <f>IF([1]Table4!J35=".","",IF([1]Table4!J35=-999777,"n.a.",IF([1]Table4!J35=-999666,"†   ",IF([1]Table4!J35=-999555,"*   ",[1]Table4!J35))))</f>
        <v>73.3</v>
      </c>
      <c r="K35" s="119">
        <f>IF([1]Table4!K35=".","",IF([1]Table4!K35=-999777,"n.a.",IF([1]Table4!K35=-999666,"†   ",IF([1]Table4!K35=-999555,"*   ",[1]Table4!K35))))</f>
        <v>287.3</v>
      </c>
      <c r="L35" s="119">
        <f>IF([1]Table4!L35=".","",IF([1]Table4!L35=-999777,"n.a.",IF([1]Table4!L35=-999666,"†   ",IF([1]Table4!L35=-999555,"*   ",[1]Table4!L35))))</f>
        <v>69.3</v>
      </c>
      <c r="M35" s="119">
        <f>IF([1]Table4!M35=".","",IF([1]Table4!M35=-999777,"n.a.",IF([1]Table4!M35=-999666,"†   ",IF([1]Table4!M35=-999555,"*   ",[1]Table4!M35))))</f>
        <v>309.2</v>
      </c>
      <c r="N35" s="119">
        <f>IF([1]Table4!N35=".","",IF([1]Table4!N35=-999777,"n.a.",IF([1]Table4!N35=-999666,"†   ",IF([1]Table4!N35=-999555,"*   ",[1]Table4!N35))))</f>
        <v>84.7</v>
      </c>
      <c r="O35" s="119">
        <f>IF([1]Table4!O35=".","",IF([1]Table4!O35=-999777,"n.a.",IF([1]Table4!O35=-999666,"†   ",IF([1]Table4!O35=-999555,"*   ",[1]Table4!O35))))</f>
        <v>367</v>
      </c>
      <c r="P35" s="119">
        <f>IF([1]Table4!P35=".","",IF([1]Table4!P35=-999777,"n.a.",IF([1]Table4!P35=-999666,"†   ",IF([1]Table4!P35=-999555,"*   ",[1]Table4!P35))))</f>
        <v>50.9</v>
      </c>
      <c r="Q35" s="119">
        <f>IF([1]Table4!Q35=".","",IF([1]Table4!Q35=-999777,"n.a.",IF([1]Table4!Q35=-999666,"†   ",IF([1]Table4!Q35=-999555,"*   ",[1]Table4!Q35))))</f>
        <v>272.2</v>
      </c>
      <c r="R35" s="119">
        <f>IF([1]Table4!R35=".","",IF([1]Table4!R35=-999777,"n.a.",IF([1]Table4!R35=-999666,"†   ",IF([1]Table4!R35=-999555,"*   ",[1]Table4!R35))))</f>
        <v>46.9</v>
      </c>
      <c r="S35" s="119">
        <f>IF([1]Table4!S35=".","",IF([1]Table4!S35=-999777,"n.a.",IF([1]Table4!S35=-999666,"†   ",IF([1]Table4!S35=-999555,"*   ",[1]Table4!S35))))</f>
        <v>317.89999999999998</v>
      </c>
      <c r="T35" s="120"/>
      <c r="U35" s="120"/>
      <c r="V35" s="120"/>
      <c r="W35" s="120"/>
      <c r="X35" s="120"/>
      <c r="Y35" s="100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</row>
    <row r="36" spans="1:45">
      <c r="A36" s="100" t="s">
        <v>1144</v>
      </c>
      <c r="B36" s="118">
        <f>IF([1]Table4!B36=".","",IF([1]Table4!B36=-999777,"n.a.",IF([1]Table4!B36=-999666,"†   ",IF([1]Table4!B36=-999555,"*   ",[1]Table4!B36))))</f>
        <v>111</v>
      </c>
      <c r="C36" s="119">
        <f>IF([1]Table4!C36=".","",IF([1]Table4!C36=-999777,"n.a.",IF([1]Table4!C36=-999666,"†   ",IF([1]Table4!C36=-999555,"*   ",[1]Table4!C36))))</f>
        <v>361.6</v>
      </c>
      <c r="D36" s="119">
        <f>IF([1]Table4!D36=".","",IF([1]Table4!D36=-999777,"n.a.",IF([1]Table4!D36=-999666,"†   ",IF([1]Table4!D36=-999555,"*   ",[1]Table4!D36))))</f>
        <v>98.8</v>
      </c>
      <c r="E36" s="119">
        <f>IF([1]Table4!E36=".","",IF([1]Table4!E36=-999777,"n.a.",IF([1]Table4!E36=-999666,"†   ",IF([1]Table4!E36=-999555,"*   ",[1]Table4!E36))))</f>
        <v>340</v>
      </c>
      <c r="F36" s="119">
        <f>IF([1]Table4!F36=".","",IF([1]Table4!F36=-999777,"n.a.",IF([1]Table4!F36=-999666,"†   ",IF([1]Table4!F36=-999555,"*   ",[1]Table4!F36))))</f>
        <v>104.4</v>
      </c>
      <c r="G36" s="119">
        <f>IF([1]Table4!G36=".","",IF([1]Table4!G36=-999777,"n.a.",IF([1]Table4!G36=-999666,"†   ",IF([1]Table4!G36=-999555,"*   ",[1]Table4!G36))))</f>
        <v>385.4</v>
      </c>
      <c r="H36" s="119">
        <f>IF([1]Table4!H36=".","",IF([1]Table4!H36=-999777,"n.a.",IF([1]Table4!H36=-999666,"†   ",IF([1]Table4!H36=-999555,"*   ",[1]Table4!H36))))</f>
        <v>146.4</v>
      </c>
      <c r="I36" s="119">
        <f>IF([1]Table4!I36=".","",IF([1]Table4!I36=-999777,"n.a.",IF([1]Table4!I36=-999666,"†   ",IF([1]Table4!I36=-999555,"*   ",[1]Table4!I36))))</f>
        <v>529.1</v>
      </c>
      <c r="J36" s="119">
        <f>IF([1]Table4!J36=".","",IF([1]Table4!J36=-999777,"n.a.",IF([1]Table4!J36=-999666,"†   ",IF([1]Table4!J36=-999555,"*   ",[1]Table4!J36))))</f>
        <v>213.9</v>
      </c>
      <c r="K36" s="119">
        <f>IF([1]Table4!K36=".","",IF([1]Table4!K36=-999777,"n.a.",IF([1]Table4!K36=-999666,"†   ",IF([1]Table4!K36=-999555,"*   ",[1]Table4!K36))))</f>
        <v>797</v>
      </c>
      <c r="L36" s="119">
        <f>IF([1]Table4!L36=".","",IF([1]Table4!L36=-999777,"n.a.",IF([1]Table4!L36=-999666,"†   ",IF([1]Table4!L36=-999555,"*   ",[1]Table4!L36))))</f>
        <v>226.1</v>
      </c>
      <c r="M36" s="119">
        <f>IF([1]Table4!M36=".","",IF([1]Table4!M36=-999777,"n.a.",IF([1]Table4!M36=-999666,"†   ",IF([1]Table4!M36=-999555,"*   ",[1]Table4!M36))))</f>
        <v>853.7</v>
      </c>
      <c r="N36" s="119">
        <f>IF([1]Table4!N36=".","",IF([1]Table4!N36=-999777,"n.a.",IF([1]Table4!N36=-999666,"†   ",IF([1]Table4!N36=-999555,"*   ",[1]Table4!N36))))</f>
        <v>285</v>
      </c>
      <c r="O36" s="119">
        <f>IF([1]Table4!O36=".","",IF([1]Table4!O36=-999777,"n.a.",IF([1]Table4!O36=-999666,"†   ",IF([1]Table4!O36=-999555,"*   ",[1]Table4!O36))))</f>
        <v>1101.4000000000001</v>
      </c>
      <c r="P36" s="119">
        <f>IF([1]Table4!P36=".","",IF([1]Table4!P36=-999777,"n.a.",IF([1]Table4!P36=-999666,"†   ",IF([1]Table4!P36=-999555,"*   ",[1]Table4!P36))))</f>
        <v>195.2</v>
      </c>
      <c r="Q36" s="119">
        <f>IF([1]Table4!Q36=".","",IF([1]Table4!Q36=-999777,"n.a.",IF([1]Table4!Q36=-999666,"†   ",IF([1]Table4!Q36=-999555,"*   ",[1]Table4!Q36))))</f>
        <v>977.7</v>
      </c>
      <c r="R36" s="119">
        <f>IF([1]Table4!R36=".","",IF([1]Table4!R36=-999777,"n.a.",IF([1]Table4!R36=-999666,"†   ",IF([1]Table4!R36=-999555,"*   ",[1]Table4!R36))))</f>
        <v>219.4</v>
      </c>
      <c r="S36" s="119">
        <f>IF([1]Table4!S36=".","",IF([1]Table4!S36=-999777,"n.a.",IF([1]Table4!S36=-999666,"†   ",IF([1]Table4!S36=-999555,"*   ",[1]Table4!S36))))</f>
        <v>1031.5999999999999</v>
      </c>
      <c r="T36" s="120"/>
      <c r="U36" s="120"/>
      <c r="V36" s="120"/>
      <c r="W36" s="120"/>
      <c r="X36" s="120"/>
      <c r="Y36" s="100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</row>
    <row r="37" spans="1:45">
      <c r="A37" s="127"/>
      <c r="B37" s="118" t="str">
        <f>IF([1]Table4!B37=".","",IF([1]Table4!B37=-999777,"n.a.",IF([1]Table4!B37=-999666,"†   ",IF([1]Table4!B37=-999555,"*   ",[1]Table4!B37))))</f>
        <v/>
      </c>
      <c r="C37" s="119" t="str">
        <f>IF([1]Table4!C37=".","",IF([1]Table4!C37=-999777,"n.a.",IF([1]Table4!C37=-999666,"†   ",IF([1]Table4!C37=-999555,"*   ",[1]Table4!C37))))</f>
        <v/>
      </c>
      <c r="D37" s="119" t="str">
        <f>IF([1]Table4!D37=".","",IF([1]Table4!D37=-999777,"n.a.",IF([1]Table4!D37=-999666,"†   ",IF([1]Table4!D37=-999555,"*   ",[1]Table4!D37))))</f>
        <v/>
      </c>
      <c r="E37" s="119" t="str">
        <f>IF([1]Table4!E37=".","",IF([1]Table4!E37=-999777,"n.a.",IF([1]Table4!E37=-999666,"†   ",IF([1]Table4!E37=-999555,"*   ",[1]Table4!E37))))</f>
        <v/>
      </c>
      <c r="F37" s="119" t="str">
        <f>IF([1]Table4!F37=".","",IF([1]Table4!F37=-999777,"n.a.",IF([1]Table4!F37=-999666,"†   ",IF([1]Table4!F37=-999555,"*   ",[1]Table4!F37))))</f>
        <v/>
      </c>
      <c r="G37" s="119" t="str">
        <f>IF([1]Table4!G37=".","",IF([1]Table4!G37=-999777,"n.a.",IF([1]Table4!G37=-999666,"†   ",IF([1]Table4!G37=-999555,"*   ",[1]Table4!G37))))</f>
        <v/>
      </c>
      <c r="H37" s="119" t="str">
        <f>IF([1]Table4!H37=".","",IF([1]Table4!H37=-999777,"n.a.",IF([1]Table4!H37=-999666,"†   ",IF([1]Table4!H37=-999555,"*   ",[1]Table4!H37))))</f>
        <v/>
      </c>
      <c r="I37" s="119" t="str">
        <f>IF([1]Table4!I37=".","",IF([1]Table4!I37=-999777,"n.a.",IF([1]Table4!I37=-999666,"†   ",IF([1]Table4!I37=-999555,"*   ",[1]Table4!I37))))</f>
        <v/>
      </c>
      <c r="J37" s="119" t="str">
        <f>IF([1]Table4!J37=".","",IF([1]Table4!J37=-999777,"n.a.",IF([1]Table4!J37=-999666,"†   ",IF([1]Table4!J37=-999555,"*   ",[1]Table4!J37))))</f>
        <v/>
      </c>
      <c r="K37" s="119" t="str">
        <f>IF([1]Table4!K37=".","",IF([1]Table4!K37=-999777,"n.a.",IF([1]Table4!K37=-999666,"†   ",IF([1]Table4!K37=-999555,"*   ",[1]Table4!K37))))</f>
        <v/>
      </c>
      <c r="L37" s="119" t="str">
        <f>IF([1]Table4!L37=".","",IF([1]Table4!L37=-999777,"n.a.",IF([1]Table4!L37=-999666,"†   ",IF([1]Table4!L37=-999555,"*   ",[1]Table4!L37))))</f>
        <v/>
      </c>
      <c r="M37" s="119" t="str">
        <f>IF([1]Table4!M37=".","",IF([1]Table4!M37=-999777,"n.a.",IF([1]Table4!M37=-999666,"†   ",IF([1]Table4!M37=-999555,"*   ",[1]Table4!M37))))</f>
        <v/>
      </c>
      <c r="N37" s="119" t="str">
        <f>IF([1]Table4!N37=".","",IF([1]Table4!N37=-999777,"n.a.",IF([1]Table4!N37=-999666,"†   ",IF([1]Table4!N37=-999555,"*   ",[1]Table4!N37))))</f>
        <v/>
      </c>
      <c r="O37" s="119" t="str">
        <f>IF([1]Table4!O37=".","",IF([1]Table4!O37=-999777,"n.a.",IF([1]Table4!O37=-999666,"†   ",IF([1]Table4!O37=-999555,"*   ",[1]Table4!O37))))</f>
        <v/>
      </c>
      <c r="P37" s="119" t="str">
        <f>IF([1]Table4!P37=".","",IF([1]Table4!P37=-999777,"n.a.",IF([1]Table4!P37=-999666,"†   ",IF([1]Table4!P37=-999555,"*   ",[1]Table4!P37))))</f>
        <v/>
      </c>
      <c r="Q37" s="119" t="str">
        <f>IF([1]Table4!Q37=".","",IF([1]Table4!Q37=-999777,"n.a.",IF([1]Table4!Q37=-999666,"†   ",IF([1]Table4!Q37=-999555,"*   ",[1]Table4!Q37))))</f>
        <v/>
      </c>
      <c r="R37" s="119" t="str">
        <f>IF([1]Table4!R37=".","",IF([1]Table4!R37=-999777,"n.a.",IF([1]Table4!R37=-999666,"†   ",IF([1]Table4!R37=-999555,"*   ",[1]Table4!R37))))</f>
        <v/>
      </c>
      <c r="S37" s="119" t="str">
        <f>IF([1]Table4!S37=".","",IF([1]Table4!S37=-999777,"n.a.",IF([1]Table4!S37=-999666,"†   ",IF([1]Table4!S37=-999555,"*   ",[1]Table4!S37))))</f>
        <v/>
      </c>
      <c r="T37" s="120"/>
      <c r="U37" s="120"/>
      <c r="V37" s="120"/>
      <c r="W37" s="120"/>
      <c r="X37" s="120"/>
      <c r="Y37" s="100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</row>
    <row r="38" spans="1:45" ht="15" customHeight="1">
      <c r="A38" s="128" t="s">
        <v>1145</v>
      </c>
      <c r="B38" s="118" t="str">
        <f>IF([1]Table4!B38=".","",IF([1]Table4!B38=-999777,"n.a.",IF([1]Table4!B38=-999666,"†   ",IF([1]Table4!B38=-999555,"*   ",[1]Table4!B38))))</f>
        <v/>
      </c>
      <c r="C38" s="119" t="str">
        <f>IF([1]Table4!C38=".","",IF([1]Table4!C38=-999777,"n.a.",IF([1]Table4!C38=-999666,"†   ",IF([1]Table4!C38=-999555,"*   ",[1]Table4!C38))))</f>
        <v/>
      </c>
      <c r="D38" s="119" t="str">
        <f>IF([1]Table4!D38=".","",IF([1]Table4!D38=-999777,"n.a.",IF([1]Table4!D38=-999666,"†   ",IF([1]Table4!D38=-999555,"*   ",[1]Table4!D38))))</f>
        <v/>
      </c>
      <c r="E38" s="119" t="str">
        <f>IF([1]Table4!E38=".","",IF([1]Table4!E38=-999777,"n.a.",IF([1]Table4!E38=-999666,"†   ",IF([1]Table4!E38=-999555,"*   ",[1]Table4!E38))))</f>
        <v/>
      </c>
      <c r="F38" s="119" t="str">
        <f>IF([1]Table4!F38=".","",IF([1]Table4!F38=-999777,"n.a.",IF([1]Table4!F38=-999666,"†   ",IF([1]Table4!F38=-999555,"*   ",[1]Table4!F38))))</f>
        <v/>
      </c>
      <c r="G38" s="119" t="str">
        <f>IF([1]Table4!G38=".","",IF([1]Table4!G38=-999777,"n.a.",IF([1]Table4!G38=-999666,"†   ",IF([1]Table4!G38=-999555,"*   ",[1]Table4!G38))))</f>
        <v/>
      </c>
      <c r="H38" s="119" t="str">
        <f>IF([1]Table4!H38=".","",IF([1]Table4!H38=-999777,"n.a.",IF([1]Table4!H38=-999666,"†   ",IF([1]Table4!H38=-999555,"*   ",[1]Table4!H38))))</f>
        <v/>
      </c>
      <c r="I38" s="119" t="str">
        <f>IF([1]Table4!I38=".","",IF([1]Table4!I38=-999777,"n.a.",IF([1]Table4!I38=-999666,"†   ",IF([1]Table4!I38=-999555,"*   ",[1]Table4!I38))))</f>
        <v/>
      </c>
      <c r="J38" s="119" t="str">
        <f>IF([1]Table4!J38=".","",IF([1]Table4!J38=-999777,"n.a.",IF([1]Table4!J38=-999666,"†   ",IF([1]Table4!J38=-999555,"*   ",[1]Table4!J38))))</f>
        <v/>
      </c>
      <c r="K38" s="119" t="str">
        <f>IF([1]Table4!K38=".","",IF([1]Table4!K38=-999777,"n.a.",IF([1]Table4!K38=-999666,"†   ",IF([1]Table4!K38=-999555,"*   ",[1]Table4!K38))))</f>
        <v/>
      </c>
      <c r="L38" s="119" t="str">
        <f>IF([1]Table4!L38=".","",IF([1]Table4!L38=-999777,"n.a.",IF([1]Table4!L38=-999666,"†   ",IF([1]Table4!L38=-999555,"*   ",[1]Table4!L38))))</f>
        <v/>
      </c>
      <c r="M38" s="119" t="str">
        <f>IF([1]Table4!M38=".","",IF([1]Table4!M38=-999777,"n.a.",IF([1]Table4!M38=-999666,"†   ",IF([1]Table4!M38=-999555,"*   ",[1]Table4!M38))))</f>
        <v/>
      </c>
      <c r="N38" s="119" t="str">
        <f>IF([1]Table4!N38=".","",IF([1]Table4!N38=-999777,"n.a.",IF([1]Table4!N38=-999666,"†   ",IF([1]Table4!N38=-999555,"*   ",[1]Table4!N38))))</f>
        <v/>
      </c>
      <c r="O38" s="119" t="str">
        <f>IF([1]Table4!O38=".","",IF([1]Table4!O38=-999777,"n.a.",IF([1]Table4!O38=-999666,"†   ",IF([1]Table4!O38=-999555,"*   ",[1]Table4!O38))))</f>
        <v/>
      </c>
      <c r="P38" s="119" t="str">
        <f>IF([1]Table4!P38=".","",IF([1]Table4!P38=-999777,"n.a.",IF([1]Table4!P38=-999666,"†   ",IF([1]Table4!P38=-999555,"*   ",[1]Table4!P38))))</f>
        <v/>
      </c>
      <c r="Q38" s="119" t="str">
        <f>IF([1]Table4!Q38=".","",IF([1]Table4!Q38=-999777,"n.a.",IF([1]Table4!Q38=-999666,"†   ",IF([1]Table4!Q38=-999555,"*   ",[1]Table4!Q38))))</f>
        <v/>
      </c>
      <c r="R38" s="119" t="str">
        <f>IF([1]Table4!R38=".","",IF([1]Table4!R38=-999777,"n.a.",IF([1]Table4!R38=-999666,"†   ",IF([1]Table4!R38=-999555,"*   ",[1]Table4!R38))))</f>
        <v/>
      </c>
      <c r="S38" s="119" t="str">
        <f>IF([1]Table4!S38=".","",IF([1]Table4!S38=-999777,"n.a.",IF([1]Table4!S38=-999666,"†   ",IF([1]Table4!S38=-999555,"*   ",[1]Table4!S38))))</f>
        <v/>
      </c>
      <c r="T38" s="120"/>
      <c r="U38" s="120"/>
      <c r="V38" s="120"/>
      <c r="W38" s="120"/>
      <c r="X38" s="120"/>
      <c r="Y38" s="100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</row>
    <row r="39" spans="1:45">
      <c r="A39" s="100" t="s">
        <v>1146</v>
      </c>
      <c r="B39" s="118">
        <f>IF([1]Table4!B39=".","",IF([1]Table4!B39=-999777,"n.a.",IF([1]Table4!B39=-999666,"†   ",IF([1]Table4!B39=-999555,"*   ",[1]Table4!B39))))</f>
        <v>71.099999999999994</v>
      </c>
      <c r="C39" s="119">
        <f>IF([1]Table4!C39=".","",IF([1]Table4!C39=-999777,"n.a.",IF([1]Table4!C39=-999666,"†   ",IF([1]Table4!C39=-999555,"*   ",[1]Table4!C39))))</f>
        <v>227.5</v>
      </c>
      <c r="D39" s="119">
        <f>IF([1]Table4!D39=".","",IF([1]Table4!D39=-999777,"n.a.",IF([1]Table4!D39=-999666,"†   ",IF([1]Table4!D39=-999555,"*   ",[1]Table4!D39))))</f>
        <v>69.7</v>
      </c>
      <c r="E39" s="119">
        <f>IF([1]Table4!E39=".","",IF([1]Table4!E39=-999777,"n.a.",IF([1]Table4!E39=-999666,"†   ",IF([1]Table4!E39=-999555,"*   ",[1]Table4!E39))))</f>
        <v>222.4</v>
      </c>
      <c r="F39" s="119">
        <f>IF([1]Table4!F39=".","",IF([1]Table4!F39=-999777,"n.a.",IF([1]Table4!F39=-999666,"†   ",IF([1]Table4!F39=-999555,"*   ",[1]Table4!F39))))</f>
        <v>76.599999999999994</v>
      </c>
      <c r="G39" s="119">
        <f>IF([1]Table4!G39=".","",IF([1]Table4!G39=-999777,"n.a.",IF([1]Table4!G39=-999666,"†   ",IF([1]Table4!G39=-999555,"*   ",[1]Table4!G39))))</f>
        <v>251</v>
      </c>
      <c r="H39" s="119">
        <f>IF([1]Table4!H39=".","",IF([1]Table4!H39=-999777,"n.a.",IF([1]Table4!H39=-999666,"†   ",IF([1]Table4!H39=-999555,"*   ",[1]Table4!H39))))</f>
        <v>95.8</v>
      </c>
      <c r="I39" s="119">
        <f>IF([1]Table4!I39=".","",IF([1]Table4!I39=-999777,"n.a.",IF([1]Table4!I39=-999666,"†   ",IF([1]Table4!I39=-999555,"*   ",[1]Table4!I39))))</f>
        <v>337.8</v>
      </c>
      <c r="J39" s="119">
        <f>IF([1]Table4!J39=".","",IF([1]Table4!J39=-999777,"n.a.",IF([1]Table4!J39=-999666,"†   ",IF([1]Table4!J39=-999555,"*   ",[1]Table4!J39))))</f>
        <v>122.8</v>
      </c>
      <c r="K39" s="119">
        <f>IF([1]Table4!K39=".","",IF([1]Table4!K39=-999777,"n.a.",IF([1]Table4!K39=-999666,"†   ",IF([1]Table4!K39=-999555,"*   ",[1]Table4!K39))))</f>
        <v>488.8</v>
      </c>
      <c r="L39" s="119">
        <f>IF([1]Table4!L39=".","",IF([1]Table4!L39=-999777,"n.a.",IF([1]Table4!L39=-999666,"†   ",IF([1]Table4!L39=-999555,"*   ",[1]Table4!L39))))</f>
        <v>141</v>
      </c>
      <c r="M39" s="119">
        <f>IF([1]Table4!M39=".","",IF([1]Table4!M39=-999777,"n.a.",IF([1]Table4!M39=-999666,"†   ",IF([1]Table4!M39=-999555,"*   ",[1]Table4!M39))))</f>
        <v>563.4</v>
      </c>
      <c r="N39" s="119">
        <f>IF([1]Table4!N39=".","",IF([1]Table4!N39=-999777,"n.a.",IF([1]Table4!N39=-999666,"†   ",IF([1]Table4!N39=-999555,"*   ",[1]Table4!N39))))</f>
        <v>171.3</v>
      </c>
      <c r="O39" s="119">
        <f>IF([1]Table4!O39=".","",IF([1]Table4!O39=-999777,"n.a.",IF([1]Table4!O39=-999666,"†   ",IF([1]Table4!O39=-999555,"*   ",[1]Table4!O39))))</f>
        <v>694</v>
      </c>
      <c r="P39" s="119">
        <f>IF([1]Table4!P39=".","",IF([1]Table4!P39=-999777,"n.a.",IF([1]Table4!P39=-999666,"†   ",IF([1]Table4!P39=-999555,"*   ",[1]Table4!P39))))</f>
        <v>130.5</v>
      </c>
      <c r="Q39" s="119">
        <f>IF([1]Table4!Q39=".","",IF([1]Table4!Q39=-999777,"n.a.",IF([1]Table4!Q39=-999666,"†   ",IF([1]Table4!Q39=-999555,"*   ",[1]Table4!Q39))))</f>
        <v>654.5</v>
      </c>
      <c r="R39" s="119">
        <f>IF([1]Table4!R39=".","",IF([1]Table4!R39=-999777,"n.a.",IF([1]Table4!R39=-999666,"†   ",IF([1]Table4!R39=-999555,"*   ",[1]Table4!R39))))</f>
        <v>142</v>
      </c>
      <c r="S39" s="119">
        <f>IF([1]Table4!S39=".","",IF([1]Table4!S39=-999777,"n.a.",IF([1]Table4!S39=-999666,"†   ",IF([1]Table4!S39=-999555,"*   ",[1]Table4!S39))))</f>
        <v>705.9</v>
      </c>
      <c r="T39" s="120"/>
      <c r="U39" s="120"/>
      <c r="V39" s="120"/>
      <c r="W39" s="120"/>
      <c r="X39" s="120"/>
      <c r="Y39" s="100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</row>
    <row r="40" spans="1:45">
      <c r="A40" s="100" t="s">
        <v>1147</v>
      </c>
      <c r="B40" s="118">
        <f>IF([1]Table4!B40=".","",IF([1]Table4!B40=-999777,"n.a.",IF([1]Table4!B40=-999666,"†   ",IF([1]Table4!B40=-999555,"*   ",[1]Table4!B40))))</f>
        <v>6.7</v>
      </c>
      <c r="C40" s="119">
        <f>IF([1]Table4!C40=".","",IF([1]Table4!C40=-999777,"n.a.",IF([1]Table4!C40=-999666,"†   ",IF([1]Table4!C40=-999555,"*   ",[1]Table4!C40))))</f>
        <v>62.8</v>
      </c>
      <c r="D40" s="119">
        <f>IF([1]Table4!D40=".","",IF([1]Table4!D40=-999777,"n.a.",IF([1]Table4!D40=-999666,"†   ",IF([1]Table4!D40=-999555,"*   ",[1]Table4!D40))))</f>
        <v>12</v>
      </c>
      <c r="E40" s="119">
        <f>IF([1]Table4!E40=".","",IF([1]Table4!E40=-999777,"n.a.",IF([1]Table4!E40=-999666,"†   ",IF([1]Table4!E40=-999555,"*   ",[1]Table4!E40))))</f>
        <v>77.5</v>
      </c>
      <c r="F40" s="119">
        <f>IF([1]Table4!F40=".","",IF([1]Table4!F40=-999777,"n.a.",IF([1]Table4!F40=-999666,"†   ",IF([1]Table4!F40=-999555,"*   ",[1]Table4!F40))))</f>
        <v>15.8</v>
      </c>
      <c r="G40" s="119">
        <f>IF([1]Table4!G40=".","",IF([1]Table4!G40=-999777,"n.a.",IF([1]Table4!G40=-999666,"†   ",IF([1]Table4!G40=-999555,"*   ",[1]Table4!G40))))</f>
        <v>77.2</v>
      </c>
      <c r="H40" s="119">
        <f>IF([1]Table4!H40=".","",IF([1]Table4!H40=-999777,"n.a.",IF([1]Table4!H40=-999666,"†   ",IF([1]Table4!H40=-999555,"*   ",[1]Table4!H40))))</f>
        <v>16.600000000000001</v>
      </c>
      <c r="I40" s="119">
        <f>IF([1]Table4!I40=".","",IF([1]Table4!I40=-999777,"n.a.",IF([1]Table4!I40=-999666,"†   ",IF([1]Table4!I40=-999555,"*   ",[1]Table4!I40))))</f>
        <v>100.5</v>
      </c>
      <c r="J40" s="119">
        <f>IF([1]Table4!J40=".","",IF([1]Table4!J40=-999777,"n.a.",IF([1]Table4!J40=-999666,"†   ",IF([1]Table4!J40=-999555,"*   ",[1]Table4!J40))))</f>
        <v>18</v>
      </c>
      <c r="K40" s="119">
        <f>IF([1]Table4!K40=".","",IF([1]Table4!K40=-999777,"n.a.",IF([1]Table4!K40=-999666,"†   ",IF([1]Table4!K40=-999555,"*   ",[1]Table4!K40))))</f>
        <v>117.6</v>
      </c>
      <c r="L40" s="119">
        <f>IF([1]Table4!L40=".","",IF([1]Table4!L40=-999777,"n.a.",IF([1]Table4!L40=-999666,"†   ",IF([1]Table4!L40=-999555,"*   ",[1]Table4!L40))))</f>
        <v>24.8</v>
      </c>
      <c r="M40" s="119">
        <f>IF([1]Table4!M40=".","",IF([1]Table4!M40=-999777,"n.a.",IF([1]Table4!M40=-999666,"†   ",IF([1]Table4!M40=-999555,"*   ",[1]Table4!M40))))</f>
        <v>153.19999999999999</v>
      </c>
      <c r="N40" s="119">
        <f>IF([1]Table4!N40=".","",IF([1]Table4!N40=-999777,"n.a.",IF([1]Table4!N40=-999666,"†   ",IF([1]Table4!N40=-999555,"*   ",[1]Table4!N40))))</f>
        <v>28.3</v>
      </c>
      <c r="O40" s="119">
        <f>IF([1]Table4!O40=".","",IF([1]Table4!O40=-999777,"n.a.",IF([1]Table4!O40=-999666,"†   ",IF([1]Table4!O40=-999555,"*   ",[1]Table4!O40))))</f>
        <v>229.3</v>
      </c>
      <c r="P40" s="119">
        <f>IF([1]Table4!P40=".","",IF([1]Table4!P40=-999777,"n.a.",IF([1]Table4!P40=-999666,"†   ",IF([1]Table4!P40=-999555,"*   ",[1]Table4!P40))))</f>
        <v>20.399999999999999</v>
      </c>
      <c r="Q40" s="119">
        <f>IF([1]Table4!Q40=".","",IF([1]Table4!Q40=-999777,"n.a.",IF([1]Table4!Q40=-999666,"†   ",IF([1]Table4!Q40=-999555,"*   ",[1]Table4!Q40))))</f>
        <v>175.9</v>
      </c>
      <c r="R40" s="119">
        <f>IF([1]Table4!R40=".","",IF([1]Table4!R40=-999777,"n.a.",IF([1]Table4!R40=-999666,"†   ",IF([1]Table4!R40=-999555,"*   ",[1]Table4!R40))))</f>
        <v>18.100000000000001</v>
      </c>
      <c r="S40" s="119">
        <f>IF([1]Table4!S40=".","",IF([1]Table4!S40=-999777,"n.a.",IF([1]Table4!S40=-999666,"†   ",IF([1]Table4!S40=-999555,"*   ",[1]Table4!S40))))</f>
        <v>183.9</v>
      </c>
      <c r="T40" s="120"/>
      <c r="U40" s="120"/>
      <c r="V40" s="120"/>
      <c r="W40" s="120"/>
      <c r="X40" s="120"/>
      <c r="Y40" s="100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</row>
    <row r="41" spans="1:45">
      <c r="A41" s="127"/>
      <c r="B41" s="118" t="str">
        <f>IF([1]Table4!B41=".","",IF([1]Table4!B41=-999777,"n.a.",IF([1]Table4!B41=-999666,"†   ",IF([1]Table4!B41=-999555,"*   ",[1]Table4!B41))))</f>
        <v/>
      </c>
      <c r="C41" s="119" t="str">
        <f>IF([1]Table4!C41=".","",IF([1]Table4!C41=-999777,"n.a.",IF([1]Table4!C41=-999666,"†   ",IF([1]Table4!C41=-999555,"*   ",[1]Table4!C41))))</f>
        <v/>
      </c>
      <c r="D41" s="119" t="str">
        <f>IF([1]Table4!D41=".","",IF([1]Table4!D41=-999777,"n.a.",IF([1]Table4!D41=-999666,"†   ",IF([1]Table4!D41=-999555,"*   ",[1]Table4!D41))))</f>
        <v/>
      </c>
      <c r="E41" s="119" t="str">
        <f>IF([1]Table4!E41=".","",IF([1]Table4!E41=-999777,"n.a.",IF([1]Table4!E41=-999666,"†   ",IF([1]Table4!E41=-999555,"*   ",[1]Table4!E41))))</f>
        <v/>
      </c>
      <c r="F41" s="119" t="str">
        <f>IF([1]Table4!F41=".","",IF([1]Table4!F41=-999777,"n.a.",IF([1]Table4!F41=-999666,"†   ",IF([1]Table4!F41=-999555,"*   ",[1]Table4!F41))))</f>
        <v/>
      </c>
      <c r="G41" s="119" t="str">
        <f>IF([1]Table4!G41=".","",IF([1]Table4!G41=-999777,"n.a.",IF([1]Table4!G41=-999666,"†   ",IF([1]Table4!G41=-999555,"*   ",[1]Table4!G41))))</f>
        <v/>
      </c>
      <c r="H41" s="119" t="str">
        <f>IF([1]Table4!H41=".","",IF([1]Table4!H41=-999777,"n.a.",IF([1]Table4!H41=-999666,"†   ",IF([1]Table4!H41=-999555,"*   ",[1]Table4!H41))))</f>
        <v/>
      </c>
      <c r="I41" s="119" t="str">
        <f>IF([1]Table4!I41=".","",IF([1]Table4!I41=-999777,"n.a.",IF([1]Table4!I41=-999666,"†   ",IF([1]Table4!I41=-999555,"*   ",[1]Table4!I41))))</f>
        <v/>
      </c>
      <c r="J41" s="119" t="str">
        <f>IF([1]Table4!J41=".","",IF([1]Table4!J41=-999777,"n.a.",IF([1]Table4!J41=-999666,"†   ",IF([1]Table4!J41=-999555,"*   ",[1]Table4!J41))))</f>
        <v/>
      </c>
      <c r="K41" s="119" t="str">
        <f>IF([1]Table4!K41=".","",IF([1]Table4!K41=-999777,"n.a.",IF([1]Table4!K41=-999666,"†   ",IF([1]Table4!K41=-999555,"*   ",[1]Table4!K41))))</f>
        <v/>
      </c>
      <c r="L41" s="119" t="str">
        <f>IF([1]Table4!L41=".","",IF([1]Table4!L41=-999777,"n.a.",IF([1]Table4!L41=-999666,"†   ",IF([1]Table4!L41=-999555,"*   ",[1]Table4!L41))))</f>
        <v/>
      </c>
      <c r="M41" s="119" t="str">
        <f>IF([1]Table4!M41=".","",IF([1]Table4!M41=-999777,"n.a.",IF([1]Table4!M41=-999666,"†   ",IF([1]Table4!M41=-999555,"*   ",[1]Table4!M41))))</f>
        <v/>
      </c>
      <c r="N41" s="119" t="str">
        <f>IF([1]Table4!N41=".","",IF([1]Table4!N41=-999777,"n.a.",IF([1]Table4!N41=-999666,"†   ",IF([1]Table4!N41=-999555,"*   ",[1]Table4!N41))))</f>
        <v/>
      </c>
      <c r="O41" s="119" t="str">
        <f>IF([1]Table4!O41=".","",IF([1]Table4!O41=-999777,"n.a.",IF([1]Table4!O41=-999666,"†   ",IF([1]Table4!O41=-999555,"*   ",[1]Table4!O41))))</f>
        <v/>
      </c>
      <c r="P41" s="119" t="str">
        <f>IF([1]Table4!P41=".","",IF([1]Table4!P41=-999777,"n.a.",IF([1]Table4!P41=-999666,"†   ",IF([1]Table4!P41=-999555,"*   ",[1]Table4!P41))))</f>
        <v/>
      </c>
      <c r="Q41" s="119" t="str">
        <f>IF([1]Table4!Q41=".","",IF([1]Table4!Q41=-999777,"n.a.",IF([1]Table4!Q41=-999666,"†   ",IF([1]Table4!Q41=-999555,"*   ",[1]Table4!Q41))))</f>
        <v/>
      </c>
      <c r="R41" s="119" t="str">
        <f>IF([1]Table4!R41=".","",IF([1]Table4!R41=-999777,"n.a.",IF([1]Table4!R41=-999666,"†   ",IF([1]Table4!R41=-999555,"*   ",[1]Table4!R41))))</f>
        <v/>
      </c>
      <c r="S41" s="119" t="str">
        <f>IF([1]Table4!S41=".","",IF([1]Table4!S41=-999777,"n.a.",IF([1]Table4!S41=-999666,"†   ",IF([1]Table4!S41=-999555,"*   ",[1]Table4!S41))))</f>
        <v/>
      </c>
      <c r="T41" s="120"/>
      <c r="U41" s="120"/>
      <c r="V41" s="120"/>
      <c r="W41" s="120"/>
      <c r="X41" s="120"/>
      <c r="Y41" s="100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</row>
    <row r="42" spans="1:45">
      <c r="A42" s="127" t="s">
        <v>1148</v>
      </c>
      <c r="B42" s="118" t="str">
        <f>IF([1]Table4!B42=".","",IF([1]Table4!B42=-999777,"n.a.",IF([1]Table4!B42=-999666,"†   ",IF([1]Table4!B42=-999555,"*   ",[1]Table4!B42))))</f>
        <v/>
      </c>
      <c r="C42" s="119" t="str">
        <f>IF([1]Table4!C42=".","",IF([1]Table4!C42=-999777,"n.a.",IF([1]Table4!C42=-999666,"†   ",IF([1]Table4!C42=-999555,"*   ",[1]Table4!C42))))</f>
        <v/>
      </c>
      <c r="D42" s="119" t="str">
        <f>IF([1]Table4!D42=".","",IF([1]Table4!D42=-999777,"n.a.",IF([1]Table4!D42=-999666,"†   ",IF([1]Table4!D42=-999555,"*   ",[1]Table4!D42))))</f>
        <v/>
      </c>
      <c r="E42" s="119" t="str">
        <f>IF([1]Table4!E42=".","",IF([1]Table4!E42=-999777,"n.a.",IF([1]Table4!E42=-999666,"†   ",IF([1]Table4!E42=-999555,"*   ",[1]Table4!E42))))</f>
        <v/>
      </c>
      <c r="F42" s="119" t="str">
        <f>IF([1]Table4!F42=".","",IF([1]Table4!F42=-999777,"n.a.",IF([1]Table4!F42=-999666,"†   ",IF([1]Table4!F42=-999555,"*   ",[1]Table4!F42))))</f>
        <v/>
      </c>
      <c r="G42" s="119" t="str">
        <f>IF([1]Table4!G42=".","",IF([1]Table4!G42=-999777,"n.a.",IF([1]Table4!G42=-999666,"†   ",IF([1]Table4!G42=-999555,"*   ",[1]Table4!G42))))</f>
        <v/>
      </c>
      <c r="H42" s="119" t="str">
        <f>IF([1]Table4!H42=".","",IF([1]Table4!H42=-999777,"n.a.",IF([1]Table4!H42=-999666,"†   ",IF([1]Table4!H42=-999555,"*   ",[1]Table4!H42))))</f>
        <v/>
      </c>
      <c r="I42" s="119" t="str">
        <f>IF([1]Table4!I42=".","",IF([1]Table4!I42=-999777,"n.a.",IF([1]Table4!I42=-999666,"†   ",IF([1]Table4!I42=-999555,"*   ",[1]Table4!I42))))</f>
        <v/>
      </c>
      <c r="J42" s="119" t="str">
        <f>IF([1]Table4!J42=".","",IF([1]Table4!J42=-999777,"n.a.",IF([1]Table4!J42=-999666,"†   ",IF([1]Table4!J42=-999555,"*   ",[1]Table4!J42))))</f>
        <v/>
      </c>
      <c r="K42" s="119" t="str">
        <f>IF([1]Table4!K42=".","",IF([1]Table4!K42=-999777,"n.a.",IF([1]Table4!K42=-999666,"†   ",IF([1]Table4!K42=-999555,"*   ",[1]Table4!K42))))</f>
        <v/>
      </c>
      <c r="L42" s="119" t="str">
        <f>IF([1]Table4!L42=".","",IF([1]Table4!L42=-999777,"n.a.",IF([1]Table4!L42=-999666,"†   ",IF([1]Table4!L42=-999555,"*   ",[1]Table4!L42))))</f>
        <v/>
      </c>
      <c r="M42" s="119" t="str">
        <f>IF([1]Table4!M42=".","",IF([1]Table4!M42=-999777,"n.a.",IF([1]Table4!M42=-999666,"†   ",IF([1]Table4!M42=-999555,"*   ",[1]Table4!M42))))</f>
        <v/>
      </c>
      <c r="N42" s="119" t="str">
        <f>IF([1]Table4!N42=".","",IF([1]Table4!N42=-999777,"n.a.",IF([1]Table4!N42=-999666,"†   ",IF([1]Table4!N42=-999555,"*   ",[1]Table4!N42))))</f>
        <v/>
      </c>
      <c r="O42" s="119" t="str">
        <f>IF([1]Table4!O42=".","",IF([1]Table4!O42=-999777,"n.a.",IF([1]Table4!O42=-999666,"†   ",IF([1]Table4!O42=-999555,"*   ",[1]Table4!O42))))</f>
        <v/>
      </c>
      <c r="P42" s="119" t="str">
        <f>IF([1]Table4!P42=".","",IF([1]Table4!P42=-999777,"n.a.",IF([1]Table4!P42=-999666,"†   ",IF([1]Table4!P42=-999555,"*   ",[1]Table4!P42))))</f>
        <v/>
      </c>
      <c r="Q42" s="119" t="str">
        <f>IF([1]Table4!Q42=".","",IF([1]Table4!Q42=-999777,"n.a.",IF([1]Table4!Q42=-999666,"†   ",IF([1]Table4!Q42=-999555,"*   ",[1]Table4!Q42))))</f>
        <v/>
      </c>
      <c r="R42" s="119" t="str">
        <f>IF([1]Table4!R42=".","",IF([1]Table4!R42=-999777,"n.a.",IF([1]Table4!R42=-999666,"†   ",IF([1]Table4!R42=-999555,"*   ",[1]Table4!R42))))</f>
        <v/>
      </c>
      <c r="S42" s="119" t="str">
        <f>IF([1]Table4!S42=".","",IF([1]Table4!S42=-999777,"n.a.",IF([1]Table4!S42=-999666,"†   ",IF([1]Table4!S42=-999555,"*   ",[1]Table4!S42))))</f>
        <v/>
      </c>
      <c r="T42" s="120"/>
      <c r="U42" s="120"/>
      <c r="V42" s="120"/>
      <c r="W42" s="120"/>
      <c r="X42" s="120"/>
      <c r="Y42" s="100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</row>
    <row r="43" spans="1:45">
      <c r="A43" s="100" t="s">
        <v>1149</v>
      </c>
      <c r="B43" s="118">
        <f>IF([1]Table4!B43=".","",IF([1]Table4!B43=-999777,"n.a.",IF([1]Table4!B43=-999666,"†   ",IF([1]Table4!B43=-999555,"*   ",[1]Table4!B43))))</f>
        <v>38</v>
      </c>
      <c r="C43" s="119">
        <f>IF([1]Table4!C43=".","",IF([1]Table4!C43=-999777,"n.a.",IF([1]Table4!C43=-999666,"†   ",IF([1]Table4!C43=-999555,"*   ",[1]Table4!C43))))</f>
        <v>113.7</v>
      </c>
      <c r="D43" s="119">
        <f>IF([1]Table4!D43=".","",IF([1]Table4!D43=-999777,"n.a.",IF([1]Table4!D43=-999666,"†   ",IF([1]Table4!D43=-999555,"*   ",[1]Table4!D43))))</f>
        <v>39.5</v>
      </c>
      <c r="E43" s="119">
        <f>IF([1]Table4!E43=".","",IF([1]Table4!E43=-999777,"n.a.",IF([1]Table4!E43=-999666,"†   ",IF([1]Table4!E43=-999555,"*   ",[1]Table4!E43))))</f>
        <v>122.4</v>
      </c>
      <c r="F43" s="119">
        <f>IF([1]Table4!F43=".","",IF([1]Table4!F43=-999777,"n.a.",IF([1]Table4!F43=-999666,"†   ",IF([1]Table4!F43=-999555,"*   ",[1]Table4!F43))))</f>
        <v>49.2</v>
      </c>
      <c r="G43" s="119">
        <f>IF([1]Table4!G43=".","",IF([1]Table4!G43=-999777,"n.a.",IF([1]Table4!G43=-999666,"†   ",IF([1]Table4!G43=-999555,"*   ",[1]Table4!G43))))</f>
        <v>137.1</v>
      </c>
      <c r="H43" s="119">
        <f>IF([1]Table4!H43=".","",IF([1]Table4!H43=-999777,"n.a.",IF([1]Table4!H43=-999666,"†   ",IF([1]Table4!H43=-999555,"*   ",[1]Table4!H43))))</f>
        <v>52.8</v>
      </c>
      <c r="I43" s="119">
        <f>IF([1]Table4!I43=".","",IF([1]Table4!I43=-999777,"n.a.",IF([1]Table4!I43=-999666,"†   ",IF([1]Table4!I43=-999555,"*   ",[1]Table4!I43))))</f>
        <v>168.3</v>
      </c>
      <c r="J43" s="119">
        <f>IF([1]Table4!J43=".","",IF([1]Table4!J43=-999777,"n.a.",IF([1]Table4!J43=-999666,"†   ",IF([1]Table4!J43=-999555,"*   ",[1]Table4!J43))))</f>
        <v>65.099999999999994</v>
      </c>
      <c r="K43" s="119">
        <f>IF([1]Table4!K43=".","",IF([1]Table4!K43=-999777,"n.a.",IF([1]Table4!K43=-999666,"†   ",IF([1]Table4!K43=-999555,"*   ",[1]Table4!K43))))</f>
        <v>226</v>
      </c>
      <c r="L43" s="119">
        <f>IF([1]Table4!L43=".","",IF([1]Table4!L43=-999777,"n.a.",IF([1]Table4!L43=-999666,"†   ",IF([1]Table4!L43=-999555,"*   ",[1]Table4!L43))))</f>
        <v>67.2</v>
      </c>
      <c r="M43" s="119">
        <f>IF([1]Table4!M43=".","",IF([1]Table4!M43=-999777,"n.a.",IF([1]Table4!M43=-999666,"†   ",IF([1]Table4!M43=-999555,"*   ",[1]Table4!M43))))</f>
        <v>270</v>
      </c>
      <c r="N43" s="119">
        <f>IF([1]Table4!N43=".","",IF([1]Table4!N43=-999777,"n.a.",IF([1]Table4!N43=-999666,"†   ",IF([1]Table4!N43=-999555,"*   ",[1]Table4!N43))))</f>
        <v>94</v>
      </c>
      <c r="O43" s="119">
        <f>IF([1]Table4!O43=".","",IF([1]Table4!O43=-999777,"n.a.",IF([1]Table4!O43=-999666,"†   ",IF([1]Table4!O43=-999555,"*   ",[1]Table4!O43))))</f>
        <v>352</v>
      </c>
      <c r="P43" s="119">
        <f>IF([1]Table4!P43=".","",IF([1]Table4!P43=-999777,"n.a.",IF([1]Table4!P43=-999666,"†   ",IF([1]Table4!P43=-999555,"*   ",[1]Table4!P43))))</f>
        <v>55.2</v>
      </c>
      <c r="Q43" s="119">
        <f>IF([1]Table4!Q43=".","",IF([1]Table4!Q43=-999777,"n.a.",IF([1]Table4!Q43=-999666,"†   ",IF([1]Table4!Q43=-999555,"*   ",[1]Table4!Q43))))</f>
        <v>298.8</v>
      </c>
      <c r="R43" s="119">
        <f>IF([1]Table4!R43=".","",IF([1]Table4!R43=-999777,"n.a.",IF([1]Table4!R43=-999666,"†   ",IF([1]Table4!R43=-999555,"*   ",[1]Table4!R43))))</f>
        <v>62</v>
      </c>
      <c r="S43" s="119">
        <f>IF([1]Table4!S43=".","",IF([1]Table4!S43=-999777,"n.a.",IF([1]Table4!S43=-999666,"†   ",IF([1]Table4!S43=-999555,"*   ",[1]Table4!S43))))</f>
        <v>314.7</v>
      </c>
      <c r="T43" s="120"/>
      <c r="U43" s="120"/>
      <c r="V43" s="120"/>
      <c r="W43" s="120"/>
      <c r="X43" s="120"/>
      <c r="Y43" s="100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</row>
    <row r="44" spans="1:45">
      <c r="A44" s="100" t="s">
        <v>1150</v>
      </c>
      <c r="B44" s="118">
        <f>IF([1]Table4!B44=".","",IF([1]Table4!B44=-999777,"n.a.",IF([1]Table4!B44=-999666,"†   ",IF([1]Table4!B44=-999555,"*   ",[1]Table4!B44))))</f>
        <v>169.7</v>
      </c>
      <c r="C44" s="119">
        <f>IF([1]Table4!C44=".","",IF([1]Table4!C44=-999777,"n.a.",IF([1]Table4!C44=-999666,"†   ",IF([1]Table4!C44=-999555,"*   ",[1]Table4!C44))))</f>
        <v>651.6</v>
      </c>
      <c r="D44" s="119">
        <f>IF([1]Table4!D44=".","",IF([1]Table4!D44=-999777,"n.a.",IF([1]Table4!D44=-999666,"†   ",IF([1]Table4!D44=-999555,"*   ",[1]Table4!D44))))</f>
        <v>144.30000000000001</v>
      </c>
      <c r="E44" s="119">
        <f>IF([1]Table4!E44=".","",IF([1]Table4!E44=-999777,"n.a.",IF([1]Table4!E44=-999666,"†   ",IF([1]Table4!E44=-999555,"*   ",[1]Table4!E44))))</f>
        <v>599.9</v>
      </c>
      <c r="F44" s="119">
        <f>IF([1]Table4!F44=".","",IF([1]Table4!F44=-999777,"n.a.",IF([1]Table4!F44=-999666,"†   ",IF([1]Table4!F44=-999555,"*   ",[1]Table4!F44))))</f>
        <v>155.80000000000001</v>
      </c>
      <c r="G44" s="119">
        <f>IF([1]Table4!G44=".","",IF([1]Table4!G44=-999777,"n.a.",IF([1]Table4!G44=-999666,"†   ",IF([1]Table4!G44=-999555,"*   ",[1]Table4!G44))))</f>
        <v>701.1</v>
      </c>
      <c r="H44" s="119">
        <f>IF([1]Table4!H44=".","",IF([1]Table4!H44=-999777,"n.a.",IF([1]Table4!H44=-999666,"†   ",IF([1]Table4!H44=-999555,"*   ",[1]Table4!H44))))</f>
        <v>248.4</v>
      </c>
      <c r="I44" s="119">
        <f>IF([1]Table4!I44=".","",IF([1]Table4!I44=-999777,"n.a.",IF([1]Table4!I44=-999666,"†   ",IF([1]Table4!I44=-999555,"*   ",[1]Table4!I44))))</f>
        <v>926</v>
      </c>
      <c r="J44" s="119">
        <f>IF([1]Table4!J44=".","",IF([1]Table4!J44=-999777,"n.a.",IF([1]Table4!J44=-999666,"†   ",IF([1]Table4!J44=-999555,"*   ",[1]Table4!J44))))</f>
        <v>352.3</v>
      </c>
      <c r="K44" s="119">
        <f>IF([1]Table4!K44=".","",IF([1]Table4!K44=-999777,"n.a.",IF([1]Table4!K44=-999666,"†   ",IF([1]Table4!K44=-999555,"*   ",[1]Table4!K44))))</f>
        <v>1262.0999999999999</v>
      </c>
      <c r="L44" s="119">
        <f>IF([1]Table4!L44=".","",IF([1]Table4!L44=-999777,"n.a.",IF([1]Table4!L44=-999666,"†   ",IF([1]Table4!L44=-999555,"*   ",[1]Table4!L44))))</f>
        <v>349.5</v>
      </c>
      <c r="M44" s="119">
        <f>IF([1]Table4!M44=".","",IF([1]Table4!M44=-999777,"n.a.",IF([1]Table4!M44=-999666,"†   ",IF([1]Table4!M44=-999555,"*   ",[1]Table4!M44))))</f>
        <v>1425.2</v>
      </c>
      <c r="N44" s="119">
        <f>IF([1]Table4!N44=".","",IF([1]Table4!N44=-999777,"n.a.",IF([1]Table4!N44=-999666,"†   ",IF([1]Table4!N44=-999555,"*   ",[1]Table4!N44))))</f>
        <v>388.7</v>
      </c>
      <c r="O44" s="119">
        <f>IF([1]Table4!O44=".","",IF([1]Table4!O44=-999777,"n.a.",IF([1]Table4!O44=-999666,"†   ",IF([1]Table4!O44=-999555,"*   ",[1]Table4!O44))))</f>
        <v>1963.8</v>
      </c>
      <c r="P44" s="119">
        <f>IF([1]Table4!P44=".","",IF([1]Table4!P44=-999777,"n.a.",IF([1]Table4!P44=-999666,"†   ",IF([1]Table4!P44=-999555,"*   ",[1]Table4!P44))))</f>
        <v>285.60000000000002</v>
      </c>
      <c r="Q44" s="119">
        <f>IF([1]Table4!Q44=".","",IF([1]Table4!Q44=-999777,"n.a.",IF([1]Table4!Q44=-999666,"†   ",IF([1]Table4!Q44=-999555,"*   ",[1]Table4!Q44))))</f>
        <v>1743.7</v>
      </c>
      <c r="R44" s="119">
        <f>IF([1]Table4!R44=".","",IF([1]Table4!R44=-999777,"n.a.",IF([1]Table4!R44=-999666,"†   ",IF([1]Table4!R44=-999555,"*   ",[1]Table4!R44))))</f>
        <v>358.9</v>
      </c>
      <c r="S44" s="119">
        <f>IF([1]Table4!S44=".","",IF([1]Table4!S44=-999777,"n.a.",IF([1]Table4!S44=-999666,"†   ",IF([1]Table4!S44=-999555,"*   ",[1]Table4!S44))))</f>
        <v>2167.5</v>
      </c>
      <c r="T44" s="120"/>
      <c r="U44" s="120"/>
      <c r="V44" s="120"/>
      <c r="W44" s="120"/>
      <c r="X44" s="120"/>
      <c r="Y44" s="100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</row>
    <row r="45" spans="1:45">
      <c r="A45" s="100" t="s">
        <v>1151</v>
      </c>
      <c r="B45" s="118">
        <f>IF([1]Table4!B45=".","",IF([1]Table4!B45=-999777,"n.a.",IF([1]Table4!B45=-999666,"†   ",IF([1]Table4!B45=-999555,"*   ",[1]Table4!B45))))</f>
        <v>66.099999999999994</v>
      </c>
      <c r="C45" s="119">
        <f>IF([1]Table4!C45=".","",IF([1]Table4!C45=-999777,"n.a.",IF([1]Table4!C45=-999666,"†   ",IF([1]Table4!C45=-999555,"*   ",[1]Table4!C45))))</f>
        <v>182.7</v>
      </c>
      <c r="D45" s="119">
        <f>IF([1]Table4!D45=".","",IF([1]Table4!D45=-999777,"n.a.",IF([1]Table4!D45=-999666,"†   ",IF([1]Table4!D45=-999555,"*   ",[1]Table4!D45))))</f>
        <v>70.5</v>
      </c>
      <c r="E45" s="119">
        <f>IF([1]Table4!E45=".","",IF([1]Table4!E45=-999777,"n.a.",IF([1]Table4!E45=-999666,"†   ",IF([1]Table4!E45=-999555,"*   ",[1]Table4!E45))))</f>
        <v>189.7</v>
      </c>
      <c r="F45" s="119">
        <f>IF([1]Table4!F45=".","",IF([1]Table4!F45=-999777,"n.a.",IF([1]Table4!F45=-999666,"†   ",IF([1]Table4!F45=-999555,"*   ",[1]Table4!F45))))</f>
        <v>81.2</v>
      </c>
      <c r="G45" s="119">
        <f>IF([1]Table4!G45=".","",IF([1]Table4!G45=-999777,"n.a.",IF([1]Table4!G45=-999666,"†   ",IF([1]Table4!G45=-999555,"*   ",[1]Table4!G45))))</f>
        <v>225.2</v>
      </c>
      <c r="H45" s="119">
        <f>IF([1]Table4!H45=".","",IF([1]Table4!H45=-999777,"n.a.",IF([1]Table4!H45=-999666,"†   ",IF([1]Table4!H45=-999555,"*   ",[1]Table4!H45))))</f>
        <v>113</v>
      </c>
      <c r="I45" s="119">
        <f>IF([1]Table4!I45=".","",IF([1]Table4!I45=-999777,"n.a.",IF([1]Table4!I45=-999666,"†   ",IF([1]Table4!I45=-999555,"*   ",[1]Table4!I45))))</f>
        <v>307.5</v>
      </c>
      <c r="J45" s="119">
        <f>IF([1]Table4!J45=".","",IF([1]Table4!J45=-999777,"n.a.",IF([1]Table4!J45=-999666,"†   ",IF([1]Table4!J45=-999555,"*   ",[1]Table4!J45))))</f>
        <v>115.1</v>
      </c>
      <c r="K45" s="119">
        <f>IF([1]Table4!K45=".","",IF([1]Table4!K45=-999777,"n.a.",IF([1]Table4!K45=-999666,"†   ",IF([1]Table4!K45=-999555,"*   ",[1]Table4!K45))))</f>
        <v>454</v>
      </c>
      <c r="L45" s="119">
        <f>IF([1]Table4!L45=".","",IF([1]Table4!L45=-999777,"n.a.",IF([1]Table4!L45=-999666,"†   ",IF([1]Table4!L45=-999555,"*   ",[1]Table4!L45))))</f>
        <v>139.80000000000001</v>
      </c>
      <c r="M45" s="119">
        <f>IF([1]Table4!M45=".","",IF([1]Table4!M45=-999777,"n.a.",IF([1]Table4!M45=-999666,"†   ",IF([1]Table4!M45=-999555,"*   ",[1]Table4!M45))))</f>
        <v>469.1</v>
      </c>
      <c r="N45" s="119">
        <f>IF([1]Table4!N45=".","",IF([1]Table4!N45=-999777,"n.a.",IF([1]Table4!N45=-999666,"†   ",IF([1]Table4!N45=-999555,"*   ",[1]Table4!N45))))</f>
        <v>162.1</v>
      </c>
      <c r="O45" s="119">
        <f>IF([1]Table4!O45=".","",IF([1]Table4!O45=-999777,"n.a.",IF([1]Table4!O45=-999666,"†   ",IF([1]Table4!O45=-999555,"*   ",[1]Table4!O45))))</f>
        <v>543.20000000000005</v>
      </c>
      <c r="P45" s="119">
        <f>IF([1]Table4!P45=".","",IF([1]Table4!P45=-999777,"n.a.",IF([1]Table4!P45=-999666,"†   ",IF([1]Table4!P45=-999555,"*   ",[1]Table4!P45))))</f>
        <v>151.1</v>
      </c>
      <c r="Q45" s="119">
        <f>IF([1]Table4!Q45=".","",IF([1]Table4!Q45=-999777,"n.a.",IF([1]Table4!Q45=-999666,"†   ",IF([1]Table4!Q45=-999555,"*   ",[1]Table4!Q45))))</f>
        <v>485.3</v>
      </c>
      <c r="R45" s="119">
        <f>IF([1]Table4!R45=".","",IF([1]Table4!R45=-999777,"n.a.",IF([1]Table4!R45=-999666,"†   ",IF([1]Table4!R45=-999555,"*   ",[1]Table4!R45))))</f>
        <v>128</v>
      </c>
      <c r="S45" s="119">
        <f>IF([1]Table4!S45=".","",IF([1]Table4!S45=-999777,"n.a.",IF([1]Table4!S45=-999666,"†   ",IF([1]Table4!S45=-999555,"*   ",[1]Table4!S45))))</f>
        <v>507.5</v>
      </c>
      <c r="T45" s="120"/>
      <c r="U45" s="120"/>
      <c r="V45" s="120"/>
      <c r="W45" s="120"/>
      <c r="X45" s="120"/>
      <c r="Y45" s="100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</row>
    <row r="46" spans="1:45">
      <c r="A46" s="100" t="s">
        <v>1152</v>
      </c>
      <c r="B46" s="118">
        <f>IF([1]Table4!B46=".","",IF([1]Table4!B46=-999777,"n.a.",IF([1]Table4!B46=-999666,"†   ",IF([1]Table4!B46=-999555,"*   ",[1]Table4!B46))))</f>
        <v>0.8</v>
      </c>
      <c r="C46" s="119">
        <f>IF([1]Table4!C46=".","",IF([1]Table4!C46=-999777,"n.a.",IF([1]Table4!C46=-999666,"†   ",IF([1]Table4!C46=-999555,"*   ",[1]Table4!C46))))</f>
        <v>39.299999999999997</v>
      </c>
      <c r="D46" s="119">
        <f>IF([1]Table4!D46=".","",IF([1]Table4!D46=-999777,"n.a.",IF([1]Table4!D46=-999666,"†   ",IF([1]Table4!D46=-999555,"*   ",[1]Table4!D46))))</f>
        <v>3.3</v>
      </c>
      <c r="E46" s="119">
        <f>IF([1]Table4!E46=".","",IF([1]Table4!E46=-999777,"n.a.",IF([1]Table4!E46=-999666,"†   ",IF([1]Table4!E46=-999555,"*   ",[1]Table4!E46))))</f>
        <v>53.1</v>
      </c>
      <c r="F46" s="119">
        <f>IF([1]Table4!F46=".","",IF([1]Table4!F46=-999777,"n.a.",IF([1]Table4!F46=-999666,"†   ",IF([1]Table4!F46=-999555,"*   ",[1]Table4!F46))))</f>
        <v>3.6</v>
      </c>
      <c r="G46" s="119">
        <f>IF([1]Table4!G46=".","",IF([1]Table4!G46=-999777,"n.a.",IF([1]Table4!G46=-999666,"†   ",IF([1]Table4!G46=-999555,"*   ",[1]Table4!G46))))</f>
        <v>57</v>
      </c>
      <c r="H46" s="119">
        <f>IF([1]Table4!H46=".","",IF([1]Table4!H46=-999777,"n.a.",IF([1]Table4!H46=-999666,"†   ",IF([1]Table4!H46=-999555,"*   ",[1]Table4!H46))))</f>
        <v>3.6</v>
      </c>
      <c r="I46" s="119">
        <f>IF([1]Table4!I46=".","",IF([1]Table4!I46=-999777,"n.a.",IF([1]Table4!I46=-999666,"†   ",IF([1]Table4!I46=-999555,"*   ",[1]Table4!I46))))</f>
        <v>74</v>
      </c>
      <c r="J46" s="119">
        <f>IF([1]Table4!J46=".","",IF([1]Table4!J46=-999777,"n.a.",IF([1]Table4!J46=-999666,"†   ",IF([1]Table4!J46=-999555,"*   ",[1]Table4!J46))))</f>
        <v>7.7</v>
      </c>
      <c r="K46" s="119">
        <f>IF([1]Table4!K46=".","",IF([1]Table4!K46=-999777,"n.a.",IF([1]Table4!K46=-999666,"†   ",IF([1]Table4!K46=-999555,"*   ",[1]Table4!K46))))</f>
        <v>178.2</v>
      </c>
      <c r="L46" s="119">
        <f>IF([1]Table4!L46=".","",IF([1]Table4!L46=-999777,"n.a.",IF([1]Table4!L46=-999666,"†   ",IF([1]Table4!L46=-999555,"*   ",[1]Table4!L46))))</f>
        <v>11.8</v>
      </c>
      <c r="M46" s="119">
        <f>IF([1]Table4!M46=".","",IF([1]Table4!M46=-999777,"n.a.",IF([1]Table4!M46=-999666,"†   ",IF([1]Table4!M46=-999555,"*   ",[1]Table4!M46))))</f>
        <v>162.30000000000001</v>
      </c>
      <c r="N46" s="119">
        <f>IF([1]Table4!N46=".","",IF([1]Table4!N46=-999777,"n.a.",IF([1]Table4!N46=-999666,"†   ",IF([1]Table4!N46=-999555,"*   ",[1]Table4!N46))))</f>
        <v>5.7</v>
      </c>
      <c r="O46" s="119">
        <f>IF([1]Table4!O46=".","",IF([1]Table4!O46=-999777,"n.a.",IF([1]Table4!O46=-999666,"†   ",IF([1]Table4!O46=-999555,"*   ",[1]Table4!O46))))</f>
        <v>124.2</v>
      </c>
      <c r="P46" s="119">
        <f>IF([1]Table4!P46=".","",IF([1]Table4!P46=-999777,"n.a.",IF([1]Table4!P46=-999666,"†   ",IF([1]Table4!P46=-999555,"*   ",[1]Table4!P46))))</f>
        <v>11.9</v>
      </c>
      <c r="Q46" s="119">
        <f>IF([1]Table4!Q46=".","",IF([1]Table4!Q46=-999777,"n.a.",IF([1]Table4!Q46=-999666,"†   ",IF([1]Table4!Q46=-999555,"*   ",[1]Table4!Q46))))</f>
        <v>137.5</v>
      </c>
      <c r="R46" s="119">
        <f>IF([1]Table4!R46=".","",IF([1]Table4!R46=-999777,"n.a.",IF([1]Table4!R46=-999666,"†   ",IF([1]Table4!R46=-999555,"*   ",[1]Table4!R46))))</f>
        <v>9</v>
      </c>
      <c r="S46" s="119">
        <f>IF([1]Table4!S46=".","",IF([1]Table4!S46=-999777,"n.a.",IF([1]Table4!S46=-999666,"†   ",IF([1]Table4!S46=-999555,"*   ",[1]Table4!S46))))</f>
        <v>135.30000000000001</v>
      </c>
      <c r="T46" s="120"/>
      <c r="U46" s="120"/>
      <c r="V46" s="120"/>
      <c r="W46" s="120"/>
      <c r="X46" s="120"/>
      <c r="Y46" s="100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</row>
    <row r="47" spans="1:45">
      <c r="A47" s="122"/>
      <c r="B47" s="118" t="str">
        <f>IF([1]Table4!B47=".","",IF([1]Table4!B47=-999777,"n.a.",IF([1]Table4!B47=-999666,"†   ",IF([1]Table4!B47=-999555,"*   ",[1]Table4!B47))))</f>
        <v/>
      </c>
      <c r="C47" s="119" t="str">
        <f>IF([1]Table4!C47=".","",IF([1]Table4!C47=-999777,"n.a.",IF([1]Table4!C47=-999666,"†   ",IF([1]Table4!C47=-999555,"*   ",[1]Table4!C47))))</f>
        <v/>
      </c>
      <c r="D47" s="119" t="str">
        <f>IF([1]Table4!D47=".","",IF([1]Table4!D47=-999777,"n.a.",IF([1]Table4!D47=-999666,"†   ",IF([1]Table4!D47=-999555,"*   ",[1]Table4!D47))))</f>
        <v/>
      </c>
      <c r="E47" s="119" t="str">
        <f>IF([1]Table4!E47=".","",IF([1]Table4!E47=-999777,"n.a.",IF([1]Table4!E47=-999666,"†   ",IF([1]Table4!E47=-999555,"*   ",[1]Table4!E47))))</f>
        <v/>
      </c>
      <c r="F47" s="119" t="str">
        <f>IF([1]Table4!F47=".","",IF([1]Table4!F47=-999777,"n.a.",IF([1]Table4!F47=-999666,"†   ",IF([1]Table4!F47=-999555,"*   ",[1]Table4!F47))))</f>
        <v/>
      </c>
      <c r="G47" s="119" t="str">
        <f>IF([1]Table4!G47=".","",IF([1]Table4!G47=-999777,"n.a.",IF([1]Table4!G47=-999666,"†   ",IF([1]Table4!G47=-999555,"*   ",[1]Table4!G47))))</f>
        <v/>
      </c>
      <c r="H47" s="119" t="str">
        <f>IF([1]Table4!H47=".","",IF([1]Table4!H47=-999777,"n.a.",IF([1]Table4!H47=-999666,"†   ",IF([1]Table4!H47=-999555,"*   ",[1]Table4!H47))))</f>
        <v/>
      </c>
      <c r="I47" s="119" t="str">
        <f>IF([1]Table4!I47=".","",IF([1]Table4!I47=-999777,"n.a.",IF([1]Table4!I47=-999666,"†   ",IF([1]Table4!I47=-999555,"*   ",[1]Table4!I47))))</f>
        <v/>
      </c>
      <c r="J47" s="119" t="str">
        <f>IF([1]Table4!J47=".","",IF([1]Table4!J47=-999777,"n.a.",IF([1]Table4!J47=-999666,"†   ",IF([1]Table4!J47=-999555,"*   ",[1]Table4!J47))))</f>
        <v/>
      </c>
      <c r="K47" s="119" t="str">
        <f>IF([1]Table4!K47=".","",IF([1]Table4!K47=-999777,"n.a.",IF([1]Table4!K47=-999666,"†   ",IF([1]Table4!K47=-999555,"*   ",[1]Table4!K47))))</f>
        <v/>
      </c>
      <c r="L47" s="119" t="str">
        <f>IF([1]Table4!L47=".","",IF([1]Table4!L47=-999777,"n.a.",IF([1]Table4!L47=-999666,"†   ",IF([1]Table4!L47=-999555,"*   ",[1]Table4!L47))))</f>
        <v/>
      </c>
      <c r="M47" s="119" t="str">
        <f>IF([1]Table4!M47=".","",IF([1]Table4!M47=-999777,"n.a.",IF([1]Table4!M47=-999666,"†   ",IF([1]Table4!M47=-999555,"*   ",[1]Table4!M47))))</f>
        <v/>
      </c>
      <c r="N47" s="119" t="str">
        <f>IF([1]Table4!N47=".","",IF([1]Table4!N47=-999777,"n.a.",IF([1]Table4!N47=-999666,"†   ",IF([1]Table4!N47=-999555,"*   ",[1]Table4!N47))))</f>
        <v/>
      </c>
      <c r="O47" s="119" t="str">
        <f>IF([1]Table4!O47=".","",IF([1]Table4!O47=-999777,"n.a.",IF([1]Table4!O47=-999666,"†   ",IF([1]Table4!O47=-999555,"*   ",[1]Table4!O47))))</f>
        <v/>
      </c>
      <c r="P47" s="119" t="str">
        <f>IF([1]Table4!P47=".","",IF([1]Table4!P47=-999777,"n.a.",IF([1]Table4!P47=-999666,"†   ",IF([1]Table4!P47=-999555,"*   ",[1]Table4!P47))))</f>
        <v/>
      </c>
      <c r="Q47" s="119" t="str">
        <f>IF([1]Table4!Q47=".","",IF([1]Table4!Q47=-999777,"n.a.",IF([1]Table4!Q47=-999666,"†   ",IF([1]Table4!Q47=-999555,"*   ",[1]Table4!Q47))))</f>
        <v/>
      </c>
      <c r="R47" s="119" t="str">
        <f>IF([1]Table4!R47=".","",IF([1]Table4!R47=-999777,"n.a.",IF([1]Table4!R47=-999666,"†   ",IF([1]Table4!R47=-999555,"*   ",[1]Table4!R47))))</f>
        <v/>
      </c>
      <c r="S47" s="119" t="str">
        <f>IF([1]Table4!S47=".","",IF([1]Table4!S47=-999777,"n.a.",IF([1]Table4!S47=-999666,"†   ",IF([1]Table4!S47=-999555,"*   ",[1]Table4!S47))))</f>
        <v/>
      </c>
      <c r="T47" s="120"/>
      <c r="U47" s="120"/>
      <c r="V47" s="120"/>
      <c r="W47" s="120"/>
      <c r="X47" s="120"/>
      <c r="Y47" s="100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</row>
    <row r="48" spans="1:45">
      <c r="A48" s="122" t="s">
        <v>1153</v>
      </c>
      <c r="B48" s="118" t="str">
        <f>IF([1]Table4!B48=".","",IF([1]Table4!B48=-999777,"n.a.",IF([1]Table4!B48=-999666,"†   ",IF([1]Table4!B48=-999555,"*   ",[1]Table4!B48))))</f>
        <v/>
      </c>
      <c r="C48" s="119" t="str">
        <f>IF([1]Table4!C48=".","",IF([1]Table4!C48=-999777,"n.a.",IF([1]Table4!C48=-999666,"†   ",IF([1]Table4!C48=-999555,"*   ",[1]Table4!C48))))</f>
        <v/>
      </c>
      <c r="D48" s="119" t="str">
        <f>IF([1]Table4!D48=".","",IF([1]Table4!D48=-999777,"n.a.",IF([1]Table4!D48=-999666,"†   ",IF([1]Table4!D48=-999555,"*   ",[1]Table4!D48))))</f>
        <v/>
      </c>
      <c r="E48" s="119" t="str">
        <f>IF([1]Table4!E48=".","",IF([1]Table4!E48=-999777,"n.a.",IF([1]Table4!E48=-999666,"†   ",IF([1]Table4!E48=-999555,"*   ",[1]Table4!E48))))</f>
        <v/>
      </c>
      <c r="F48" s="119" t="str">
        <f>IF([1]Table4!F48=".","",IF([1]Table4!F48=-999777,"n.a.",IF([1]Table4!F48=-999666,"†   ",IF([1]Table4!F48=-999555,"*   ",[1]Table4!F48))))</f>
        <v/>
      </c>
      <c r="G48" s="119" t="str">
        <f>IF([1]Table4!G48=".","",IF([1]Table4!G48=-999777,"n.a.",IF([1]Table4!G48=-999666,"†   ",IF([1]Table4!G48=-999555,"*   ",[1]Table4!G48))))</f>
        <v/>
      </c>
      <c r="H48" s="119" t="str">
        <f>IF([1]Table4!H48=".","",IF([1]Table4!H48=-999777,"n.a.",IF([1]Table4!H48=-999666,"†   ",IF([1]Table4!H48=-999555,"*   ",[1]Table4!H48))))</f>
        <v/>
      </c>
      <c r="I48" s="119" t="str">
        <f>IF([1]Table4!I48=".","",IF([1]Table4!I48=-999777,"n.a.",IF([1]Table4!I48=-999666,"†   ",IF([1]Table4!I48=-999555,"*   ",[1]Table4!I48))))</f>
        <v/>
      </c>
      <c r="J48" s="119" t="str">
        <f>IF([1]Table4!J48=".","",IF([1]Table4!J48=-999777,"n.a.",IF([1]Table4!J48=-999666,"†   ",IF([1]Table4!J48=-999555,"*   ",[1]Table4!J48))))</f>
        <v/>
      </c>
      <c r="K48" s="119" t="str">
        <f>IF([1]Table4!K48=".","",IF([1]Table4!K48=-999777,"n.a.",IF([1]Table4!K48=-999666,"†   ",IF([1]Table4!K48=-999555,"*   ",[1]Table4!K48))))</f>
        <v/>
      </c>
      <c r="L48" s="119" t="str">
        <f>IF([1]Table4!L48=".","",IF([1]Table4!L48=-999777,"n.a.",IF([1]Table4!L48=-999666,"†   ",IF([1]Table4!L48=-999555,"*   ",[1]Table4!L48))))</f>
        <v/>
      </c>
      <c r="M48" s="119" t="str">
        <f>IF([1]Table4!M48=".","",IF([1]Table4!M48=-999777,"n.a.",IF([1]Table4!M48=-999666,"†   ",IF([1]Table4!M48=-999555,"*   ",[1]Table4!M48))))</f>
        <v/>
      </c>
      <c r="N48" s="119" t="str">
        <f>IF([1]Table4!N48=".","",IF([1]Table4!N48=-999777,"n.a.",IF([1]Table4!N48=-999666,"†   ",IF([1]Table4!N48=-999555,"*   ",[1]Table4!N48))))</f>
        <v/>
      </c>
      <c r="O48" s="119" t="str">
        <f>IF([1]Table4!O48=".","",IF([1]Table4!O48=-999777,"n.a.",IF([1]Table4!O48=-999666,"†   ",IF([1]Table4!O48=-999555,"*   ",[1]Table4!O48))))</f>
        <v/>
      </c>
      <c r="P48" s="119" t="str">
        <f>IF([1]Table4!P48=".","",IF([1]Table4!P48=-999777,"n.a.",IF([1]Table4!P48=-999666,"†   ",IF([1]Table4!P48=-999555,"*   ",[1]Table4!P48))))</f>
        <v/>
      </c>
      <c r="Q48" s="119" t="str">
        <f>IF([1]Table4!Q48=".","",IF([1]Table4!Q48=-999777,"n.a.",IF([1]Table4!Q48=-999666,"†   ",IF([1]Table4!Q48=-999555,"*   ",[1]Table4!Q48))))</f>
        <v/>
      </c>
      <c r="R48" s="119" t="str">
        <f>IF([1]Table4!R48=".","",IF([1]Table4!R48=-999777,"n.a.",IF([1]Table4!R48=-999666,"†   ",IF([1]Table4!R48=-999555,"*   ",[1]Table4!R48))))</f>
        <v/>
      </c>
      <c r="S48" s="119" t="str">
        <f>IF([1]Table4!S48=".","",IF([1]Table4!S48=-999777,"n.a.",IF([1]Table4!S48=-999666,"†   ",IF([1]Table4!S48=-999555,"*   ",[1]Table4!S48))))</f>
        <v/>
      </c>
      <c r="T48" s="123"/>
      <c r="U48" s="123"/>
      <c r="V48" s="123"/>
      <c r="W48" s="123"/>
      <c r="X48" s="123"/>
      <c r="Y48" s="123"/>
      <c r="Z48" s="124"/>
      <c r="AA48" s="125"/>
      <c r="AB48" s="125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</row>
    <row r="49" spans="1:45">
      <c r="A49" s="100" t="s">
        <v>1154</v>
      </c>
      <c r="B49" s="118">
        <f>IF([1]Table4!B49=".","",IF([1]Table4!B49=-999777,"n.a.",IF([1]Table4!B49=-999666,"†   ",IF([1]Table4!B49=-999555,"*   ",[1]Table4!B49))))</f>
        <v>108.6</v>
      </c>
      <c r="C49" s="119">
        <f>IF([1]Table4!C49=".","",IF([1]Table4!C49=-999777,"n.a.",IF([1]Table4!C49=-999666,"†   ",IF([1]Table4!C49=-999555,"*   ",[1]Table4!C49))))</f>
        <v>379.5</v>
      </c>
      <c r="D49" s="119">
        <f>IF([1]Table4!D49=".","",IF([1]Table4!D49=-999777,"n.a.",IF([1]Table4!D49=-999666,"†   ",IF([1]Table4!D49=-999555,"*   ",[1]Table4!D49))))</f>
        <v>101.3</v>
      </c>
      <c r="E49" s="119">
        <f>IF([1]Table4!E49=".","",IF([1]Table4!E49=-999777,"n.a.",IF([1]Table4!E49=-999666,"†   ",IF([1]Table4!E49=-999555,"*   ",[1]Table4!E49))))</f>
        <v>375.9</v>
      </c>
      <c r="F49" s="119">
        <f>IF([1]Table4!F49=".","",IF([1]Table4!F49=-999777,"n.a.",IF([1]Table4!F49=-999666,"†   ",IF([1]Table4!F49=-999555,"*   ",[1]Table4!F49))))</f>
        <v>110.6</v>
      </c>
      <c r="G49" s="119">
        <f>IF([1]Table4!G49=".","",IF([1]Table4!G49=-999777,"n.a.",IF([1]Table4!G49=-999666,"†   ",IF([1]Table4!G49=-999555,"*   ",[1]Table4!G49))))</f>
        <v>430.8</v>
      </c>
      <c r="H49" s="119">
        <f>IF([1]Table4!H49=".","",IF([1]Table4!H49=-999777,"n.a.",IF([1]Table4!H49=-999666,"†   ",IF([1]Table4!H49=-999555,"*   ",[1]Table4!H49))))</f>
        <v>132.30000000000001</v>
      </c>
      <c r="I49" s="119">
        <f>IF([1]Table4!I49=".","",IF([1]Table4!I49=-999777,"n.a.",IF([1]Table4!I49=-999666,"†   ",IF([1]Table4!I49=-999555,"*   ",[1]Table4!I49))))</f>
        <v>541.9</v>
      </c>
      <c r="J49" s="119">
        <f>IF([1]Table4!J49=".","",IF([1]Table4!J49=-999777,"n.a.",IF([1]Table4!J49=-999666,"†   ",IF([1]Table4!J49=-999555,"*   ",[1]Table4!J49))))</f>
        <v>197.6</v>
      </c>
      <c r="K49" s="119">
        <f>IF([1]Table4!K49=".","",IF([1]Table4!K49=-999777,"n.a.",IF([1]Table4!K49=-999666,"†   ",IF([1]Table4!K49=-999555,"*   ",[1]Table4!K49))))</f>
        <v>769</v>
      </c>
      <c r="L49" s="119">
        <f>IF([1]Table4!L49=".","",IF([1]Table4!L49=-999777,"n.a.",IF([1]Table4!L49=-999666,"†   ",IF([1]Table4!L49=-999555,"*   ",[1]Table4!L49))))</f>
        <v>197.5</v>
      </c>
      <c r="M49" s="119">
        <f>IF([1]Table4!M49=".","",IF([1]Table4!M49=-999777,"n.a.",IF([1]Table4!M49=-999666,"†   ",IF([1]Table4!M49=-999555,"*   ",[1]Table4!M49))))</f>
        <v>865.3</v>
      </c>
      <c r="N49" s="119">
        <f>IF([1]Table4!N49=".","",IF([1]Table4!N49=-999777,"n.a.",IF([1]Table4!N49=-999666,"†   ",IF([1]Table4!N49=-999555,"*   ",[1]Table4!N49))))</f>
        <v>247.1</v>
      </c>
      <c r="O49" s="119">
        <f>IF([1]Table4!O49=".","",IF([1]Table4!O49=-999777,"n.a.",IF([1]Table4!O49=-999666,"†   ",IF([1]Table4!O49=-999555,"*   ",[1]Table4!O49))))</f>
        <v>1121.3</v>
      </c>
      <c r="P49" s="119">
        <f>IF([1]Table4!P49=".","",IF([1]Table4!P49=-999777,"n.a.",IF([1]Table4!P49=-999666,"†   ",IF([1]Table4!P49=-999555,"*   ",[1]Table4!P49))))</f>
        <v>167.3</v>
      </c>
      <c r="Q49" s="119">
        <f>IF([1]Table4!Q49=".","",IF([1]Table4!Q49=-999777,"n.a.",IF([1]Table4!Q49=-999666,"†   ",IF([1]Table4!Q49=-999555,"*   ",[1]Table4!Q49))))</f>
        <v>1047</v>
      </c>
      <c r="R49" s="119">
        <f>IF([1]Table4!R49=".","",IF([1]Table4!R49=-999777,"n.a.",IF([1]Table4!R49=-999666,"†   ",IF([1]Table4!R49=-999555,"*   ",[1]Table4!R49))))</f>
        <v>192.3</v>
      </c>
      <c r="S49" s="119">
        <f>IF([1]Table4!S49=".","",IF([1]Table4!S49=-999777,"n.a.",IF([1]Table4!S49=-999666,"†   ",IF([1]Table4!S49=-999555,"*   ",[1]Table4!S49))))</f>
        <v>1062.7</v>
      </c>
      <c r="T49" s="123"/>
      <c r="U49" s="123"/>
      <c r="V49" s="123"/>
      <c r="W49" s="123"/>
      <c r="X49" s="123"/>
      <c r="Y49" s="123"/>
      <c r="Z49" s="124"/>
      <c r="AA49" s="125"/>
      <c r="AB49" s="125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</row>
    <row r="50" spans="1:45">
      <c r="A50" s="100" t="s">
        <v>1155</v>
      </c>
      <c r="B50" s="118">
        <f>IF([1]Table4!B50=".","",IF([1]Table4!B50=-999777,"n.a.",IF([1]Table4!B50=-999666,"†   ",IF([1]Table4!B50=-999555,"*   ",[1]Table4!B50))))</f>
        <v>27.2</v>
      </c>
      <c r="C50" s="119">
        <f>IF([1]Table4!C50=".","",IF([1]Table4!C50=-999777,"n.a.",IF([1]Table4!C50=-999666,"†   ",IF([1]Table4!C50=-999555,"*   ",[1]Table4!C50))))</f>
        <v>130.69999999999999</v>
      </c>
      <c r="D50" s="119">
        <f>IF([1]Table4!D50=".","",IF([1]Table4!D50=-999777,"n.a.",IF([1]Table4!D50=-999666,"†   ",IF([1]Table4!D50=-999555,"*   ",[1]Table4!D50))))</f>
        <v>36.5</v>
      </c>
      <c r="E50" s="119">
        <f>IF([1]Table4!E50=".","",IF([1]Table4!E50=-999777,"n.a.",IF([1]Table4!E50=-999666,"†   ",IF([1]Table4!E50=-999555,"*   ",[1]Table4!E50))))</f>
        <v>137</v>
      </c>
      <c r="F50" s="119">
        <f>IF([1]Table4!F50=".","",IF([1]Table4!F50=-999777,"n.a.",IF([1]Table4!F50=-999666,"†   ",IF([1]Table4!F50=-999555,"*   ",[1]Table4!F50))))</f>
        <v>37.299999999999997</v>
      </c>
      <c r="G50" s="119">
        <f>IF([1]Table4!G50=".","",IF([1]Table4!G50=-999777,"n.a.",IF([1]Table4!G50=-999666,"†   ",IF([1]Table4!G50=-999555,"*   ",[1]Table4!G50))))</f>
        <v>162.19999999999999</v>
      </c>
      <c r="H50" s="119">
        <f>IF([1]Table4!H50=".","",IF([1]Table4!H50=-999777,"n.a.",IF([1]Table4!H50=-999666,"†   ",IF([1]Table4!H50=-999555,"*   ",[1]Table4!H50))))</f>
        <v>40.799999999999997</v>
      </c>
      <c r="I50" s="119">
        <f>IF([1]Table4!I50=".","",IF([1]Table4!I50=-999777,"n.a.",IF([1]Table4!I50=-999666,"†   ",IF([1]Table4!I50=-999555,"*   ",[1]Table4!I50))))</f>
        <v>193.2</v>
      </c>
      <c r="J50" s="119">
        <f>IF([1]Table4!J50=".","",IF([1]Table4!J50=-999777,"n.a.",IF([1]Table4!J50=-999666,"†   ",IF([1]Table4!J50=-999555,"*   ",[1]Table4!J50))))</f>
        <v>46.7</v>
      </c>
      <c r="K50" s="119">
        <f>IF([1]Table4!K50=".","",IF([1]Table4!K50=-999777,"n.a.",IF([1]Table4!K50=-999666,"†   ",IF([1]Table4!K50=-999555,"*   ",[1]Table4!K50))))</f>
        <v>199.7</v>
      </c>
      <c r="L50" s="119">
        <f>IF([1]Table4!L50=".","",IF([1]Table4!L50=-999777,"n.a.",IF([1]Table4!L50=-999666,"†   ",IF([1]Table4!L50=-999555,"*   ",[1]Table4!L50))))</f>
        <v>45</v>
      </c>
      <c r="M50" s="119">
        <f>IF([1]Table4!M50=".","",IF([1]Table4!M50=-999777,"n.a.",IF([1]Table4!M50=-999666,"†   ",IF([1]Table4!M50=-999555,"*   ",[1]Table4!M50))))</f>
        <v>247.6</v>
      </c>
      <c r="N50" s="119">
        <f>IF([1]Table4!N50=".","",IF([1]Table4!N50=-999777,"n.a.",IF([1]Table4!N50=-999666,"†   ",IF([1]Table4!N50=-999555,"*   ",[1]Table4!N50))))</f>
        <v>73.5</v>
      </c>
      <c r="O50" s="119">
        <f>IF([1]Table4!O50=".","",IF([1]Table4!O50=-999777,"n.a.",IF([1]Table4!O50=-999666,"†   ",IF([1]Table4!O50=-999555,"*   ",[1]Table4!O50))))</f>
        <v>310.3</v>
      </c>
      <c r="P50" s="119">
        <f>IF([1]Table4!P50=".","",IF([1]Table4!P50=-999777,"n.a.",IF([1]Table4!P50=-999666,"†   ",IF([1]Table4!P50=-999555,"*   ",[1]Table4!P50))))</f>
        <v>32.6</v>
      </c>
      <c r="Q50" s="119">
        <f>IF([1]Table4!Q50=".","",IF([1]Table4!Q50=-999777,"n.a.",IF([1]Table4!Q50=-999666,"†   ",IF([1]Table4!Q50=-999555,"*   ",[1]Table4!Q50))))</f>
        <v>219.1</v>
      </c>
      <c r="R50" s="119">
        <f>IF([1]Table4!R50=".","",IF([1]Table4!R50=-999777,"n.a.",IF([1]Table4!R50=-999666,"†   ",IF([1]Table4!R50=-999555,"*   ",[1]Table4!R50))))</f>
        <v>31.8</v>
      </c>
      <c r="S50" s="119">
        <f>IF([1]Table4!S50=".","",IF([1]Table4!S50=-999777,"n.a.",IF([1]Table4!S50=-999666,"†   ",IF([1]Table4!S50=-999555,"*   ",[1]Table4!S50))))</f>
        <v>268.7</v>
      </c>
      <c r="T50" s="123"/>
      <c r="U50" s="123"/>
      <c r="V50" s="123"/>
      <c r="W50" s="123"/>
      <c r="X50" s="123"/>
      <c r="Y50" s="123"/>
      <c r="Z50" s="124"/>
      <c r="AA50" s="125"/>
      <c r="AB50" s="125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</row>
    <row r="51" spans="1:45">
      <c r="A51" s="100" t="s">
        <v>1156</v>
      </c>
      <c r="B51" s="118">
        <f>IF([1]Table4!B51=".","",IF([1]Table4!B51=-999777,"n.a.",IF([1]Table4!B51=-999666,"†   ",IF([1]Table4!B51=-999555,"*   ",[1]Table4!B51))))</f>
        <v>37</v>
      </c>
      <c r="C51" s="119">
        <f>IF([1]Table4!C51=".","",IF([1]Table4!C51=-999777,"n.a.",IF([1]Table4!C51=-999666,"†   ",IF([1]Table4!C51=-999555,"*   ",[1]Table4!C51))))</f>
        <v>107.6</v>
      </c>
      <c r="D51" s="119">
        <f>IF([1]Table4!D51=".","",IF([1]Table4!D51=-999777,"n.a.",IF([1]Table4!D51=-999666,"†   ",IF([1]Table4!D51=-999555,"*   ",[1]Table4!D51))))</f>
        <v>32.799999999999997</v>
      </c>
      <c r="E51" s="119">
        <f>IF([1]Table4!E51=".","",IF([1]Table4!E51=-999777,"n.a.",IF([1]Table4!E51=-999666,"†   ",IF([1]Table4!E51=-999555,"*   ",[1]Table4!E51))))</f>
        <v>87.5</v>
      </c>
      <c r="F51" s="119">
        <f>IF([1]Table4!F51=".","",IF([1]Table4!F51=-999777,"n.a.",IF([1]Table4!F51=-999666,"†   ",IF([1]Table4!F51=-999555,"*   ",[1]Table4!F51))))</f>
        <v>45.1</v>
      </c>
      <c r="G51" s="119">
        <f>IF([1]Table4!G51=".","",IF([1]Table4!G51=-999777,"n.a.",IF([1]Table4!G51=-999666,"†   ",IF([1]Table4!G51=-999555,"*   ",[1]Table4!G51))))</f>
        <v>111.8</v>
      </c>
      <c r="H51" s="119">
        <f>IF([1]Table4!H51=".","",IF([1]Table4!H51=-999777,"n.a.",IF([1]Table4!H51=-999666,"†   ",IF([1]Table4!H51=-999555,"*   ",[1]Table4!H51))))</f>
        <v>50</v>
      </c>
      <c r="I51" s="119">
        <f>IF([1]Table4!I51=".","",IF([1]Table4!I51=-999777,"n.a.",IF([1]Table4!I51=-999666,"†   ",IF([1]Table4!I51=-999555,"*   ",[1]Table4!I51))))</f>
        <v>126.5</v>
      </c>
      <c r="J51" s="119">
        <f>IF([1]Table4!J51=".","",IF([1]Table4!J51=-999777,"n.a.",IF([1]Table4!J51=-999666,"†   ",IF([1]Table4!J51=-999555,"*   ",[1]Table4!J51))))</f>
        <v>48.1</v>
      </c>
      <c r="K51" s="119">
        <f>IF([1]Table4!K51=".","",IF([1]Table4!K51=-999777,"n.a.",IF([1]Table4!K51=-999666,"†   ",IF([1]Table4!K51=-999555,"*   ",[1]Table4!K51))))</f>
        <v>136.4</v>
      </c>
      <c r="L51" s="119">
        <f>IF([1]Table4!L51=".","",IF([1]Table4!L51=-999777,"n.a.",IF([1]Table4!L51=-999666,"†   ",IF([1]Table4!L51=-999555,"*   ",[1]Table4!L51))))</f>
        <v>56.5</v>
      </c>
      <c r="M51" s="119">
        <f>IF([1]Table4!M51=".","",IF([1]Table4!M51=-999777,"n.a.",IF([1]Table4!M51=-999666,"†   ",IF([1]Table4!M51=-999555,"*   ",[1]Table4!M51))))</f>
        <v>147.5</v>
      </c>
      <c r="N51" s="119">
        <f>IF([1]Table4!N51=".","",IF([1]Table4!N51=-999777,"n.a.",IF([1]Table4!N51=-999666,"†   ",IF([1]Table4!N51=-999555,"*   ",[1]Table4!N51))))</f>
        <v>65.2</v>
      </c>
      <c r="O51" s="119">
        <f>IF([1]Table4!O51=".","",IF([1]Table4!O51=-999777,"n.a.",IF([1]Table4!O51=-999666,"†   ",IF([1]Table4!O51=-999555,"*   ",[1]Table4!O51))))</f>
        <v>192.1</v>
      </c>
      <c r="P51" s="119">
        <f>IF([1]Table4!P51=".","",IF([1]Table4!P51=-999777,"n.a.",IF([1]Table4!P51=-999666,"†   ",IF([1]Table4!P51=-999555,"*   ",[1]Table4!P51))))</f>
        <v>46.6</v>
      </c>
      <c r="Q51" s="119">
        <f>IF([1]Table4!Q51=".","",IF([1]Table4!Q51=-999777,"n.a.",IF([1]Table4!Q51=-999666,"†   ",IF([1]Table4!Q51=-999555,"*   ",[1]Table4!Q51))))</f>
        <v>162.80000000000001</v>
      </c>
      <c r="R51" s="119">
        <f>IF([1]Table4!R51=".","",IF([1]Table4!R51=-999777,"n.a.",IF([1]Table4!R51=-999666,"†   ",IF([1]Table4!R51=-999555,"*   ",[1]Table4!R51))))</f>
        <v>49.5</v>
      </c>
      <c r="S51" s="119">
        <f>IF([1]Table4!S51=".","",IF([1]Table4!S51=-999777,"n.a.",IF([1]Table4!S51=-999666,"†   ",IF([1]Table4!S51=-999555,"*   ",[1]Table4!S51))))</f>
        <v>172.1</v>
      </c>
      <c r="T51" s="123"/>
      <c r="U51" s="123"/>
      <c r="V51" s="123"/>
      <c r="W51" s="123"/>
      <c r="X51" s="123"/>
      <c r="Y51" s="123"/>
      <c r="Z51" s="124"/>
      <c r="AA51" s="125"/>
      <c r="AB51" s="125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</row>
    <row r="52" spans="1:45">
      <c r="A52" s="100" t="s">
        <v>1157</v>
      </c>
      <c r="B52" s="118">
        <f>IF([1]Table4!B52=".","",IF([1]Table4!B52=-999777,"n.a.",IF([1]Table4!B52=-999666,"†   ",IF([1]Table4!B52=-999555,"*   ",[1]Table4!B52))))</f>
        <v>44.1</v>
      </c>
      <c r="C52" s="119">
        <f>IF([1]Table4!C52=".","",IF([1]Table4!C52=-999777,"n.a.",IF([1]Table4!C52=-999666,"†   ",IF([1]Table4!C52=-999555,"*   ",[1]Table4!C52))))</f>
        <v>152.80000000000001</v>
      </c>
      <c r="D52" s="119">
        <f>IF([1]Table4!D52=".","",IF([1]Table4!D52=-999777,"n.a.",IF([1]Table4!D52=-999666,"†   ",IF([1]Table4!D52=-999555,"*   ",[1]Table4!D52))))</f>
        <v>50</v>
      </c>
      <c r="E52" s="119">
        <f>IF([1]Table4!E52=".","",IF([1]Table4!E52=-999777,"n.a.",IF([1]Table4!E52=-999666,"†   ",IF([1]Table4!E52=-999555,"*   ",[1]Table4!E52))))</f>
        <v>157.4</v>
      </c>
      <c r="F52" s="119">
        <f>IF([1]Table4!F52=".","",IF([1]Table4!F52=-999777,"n.a.",IF([1]Table4!F52=-999666,"†   ",IF([1]Table4!F52=-999555,"*   ",[1]Table4!F52))))</f>
        <v>62.3</v>
      </c>
      <c r="G52" s="119">
        <f>IF([1]Table4!G52=".","",IF([1]Table4!G52=-999777,"n.a.",IF([1]Table4!G52=-999666,"†   ",IF([1]Table4!G52=-999555,"*   ",[1]Table4!G52))))</f>
        <v>191</v>
      </c>
      <c r="H52" s="119">
        <f>IF([1]Table4!H52=".","",IF([1]Table4!H52=-999777,"n.a.",IF([1]Table4!H52=-999666,"†   ",IF([1]Table4!H52=-999555,"*   ",[1]Table4!H52))))</f>
        <v>81.900000000000006</v>
      </c>
      <c r="I52" s="119">
        <f>IF([1]Table4!I52=".","",IF([1]Table4!I52=-999777,"n.a.",IF([1]Table4!I52=-999666,"†   ",IF([1]Table4!I52=-999555,"*   ",[1]Table4!I52))))</f>
        <v>268.3</v>
      </c>
      <c r="J52" s="119">
        <f>IF([1]Table4!J52=".","",IF([1]Table4!J52=-999777,"n.a.",IF([1]Table4!J52=-999666,"†   ",IF([1]Table4!J52=-999555,"*   ",[1]Table4!J52))))</f>
        <v>96.5</v>
      </c>
      <c r="K52" s="119">
        <f>IF([1]Table4!K52=".","",IF([1]Table4!K52=-999777,"n.a.",IF([1]Table4!K52=-999666,"†   ",IF([1]Table4!K52=-999555,"*   ",[1]Table4!K52))))</f>
        <v>409.2</v>
      </c>
      <c r="L52" s="119">
        <f>IF([1]Table4!L52=".","",IF([1]Table4!L52=-999777,"n.a.",IF([1]Table4!L52=-999666,"†   ",IF([1]Table4!L52=-999555,"*   ",[1]Table4!L52))))</f>
        <v>111.1</v>
      </c>
      <c r="M52" s="119">
        <f>IF([1]Table4!M52=".","",IF([1]Table4!M52=-999777,"n.a.",IF([1]Table4!M52=-999666,"†   ",IF([1]Table4!M52=-999555,"*   ",[1]Table4!M52))))</f>
        <v>421.5</v>
      </c>
      <c r="N52" s="119">
        <f>IF([1]Table4!N52=".","",IF([1]Table4!N52=-999777,"n.a.",IF([1]Table4!N52=-999666,"†   ",IF([1]Table4!N52=-999555,"*   ",[1]Table4!N52))))</f>
        <v>129.4</v>
      </c>
      <c r="O52" s="119">
        <f>IF([1]Table4!O52=".","",IF([1]Table4!O52=-999777,"n.a.",IF([1]Table4!O52=-999666,"†   ",IF([1]Table4!O52=-999555,"*   ",[1]Table4!O52))))</f>
        <v>477.8</v>
      </c>
      <c r="P52" s="119">
        <f>IF([1]Table4!P52=".","",IF([1]Table4!P52=-999777,"n.a.",IF([1]Table4!P52=-999666,"†   ",IF([1]Table4!P52=-999555,"*   ",[1]Table4!P52))))</f>
        <v>93.5</v>
      </c>
      <c r="Q52" s="119">
        <f>IF([1]Table4!Q52=".","",IF([1]Table4!Q52=-999777,"n.a.",IF([1]Table4!Q52=-999666,"†   ",IF([1]Table4!Q52=-999555,"*   ",[1]Table4!Q52))))</f>
        <v>410.4</v>
      </c>
      <c r="R52" s="119">
        <f>IF([1]Table4!R52=".","",IF([1]Table4!R52=-999777,"n.a.",IF([1]Table4!R52=-999666,"†   ",IF([1]Table4!R52=-999555,"*   ",[1]Table4!R52))))</f>
        <v>91.1</v>
      </c>
      <c r="S52" s="119">
        <f>IF([1]Table4!S52=".","",IF([1]Table4!S52=-999777,"n.a.",IF([1]Table4!S52=-999666,"†   ",IF([1]Table4!S52=-999555,"*   ",[1]Table4!S52))))</f>
        <v>436.6</v>
      </c>
      <c r="T52" s="123"/>
      <c r="U52" s="123"/>
      <c r="V52" s="123"/>
      <c r="W52" s="123"/>
      <c r="X52" s="123"/>
      <c r="Y52" s="123"/>
      <c r="Z52" s="124"/>
      <c r="AA52" s="125"/>
      <c r="AB52" s="125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</row>
    <row r="53" spans="1:45">
      <c r="A53" s="100"/>
      <c r="B53" s="118" t="str">
        <f>IF([1]Table4!B53=".","",IF([1]Table4!B53=-999777,"n.a.",IF([1]Table4!B53=-999666,"†   ",IF([1]Table4!B53=-999555,"*   ",[1]Table4!B53))))</f>
        <v/>
      </c>
      <c r="C53" s="119" t="str">
        <f>IF([1]Table4!C53=".","",IF([1]Table4!C53=-999777,"n.a.",IF([1]Table4!C53=-999666,"†   ",IF([1]Table4!C53=-999555,"*   ",[1]Table4!C53))))</f>
        <v/>
      </c>
      <c r="D53" s="119" t="str">
        <f>IF([1]Table4!D53=".","",IF([1]Table4!D53=-999777,"n.a.",IF([1]Table4!D53=-999666,"†   ",IF([1]Table4!D53=-999555,"*   ",[1]Table4!D53))))</f>
        <v/>
      </c>
      <c r="E53" s="119" t="str">
        <f>IF([1]Table4!E53=".","",IF([1]Table4!E53=-999777,"n.a.",IF([1]Table4!E53=-999666,"†   ",IF([1]Table4!E53=-999555,"*   ",[1]Table4!E53))))</f>
        <v/>
      </c>
      <c r="F53" s="119" t="str">
        <f>IF([1]Table4!F53=".","",IF([1]Table4!F53=-999777,"n.a.",IF([1]Table4!F53=-999666,"†   ",IF([1]Table4!F53=-999555,"*   ",[1]Table4!F53))))</f>
        <v/>
      </c>
      <c r="G53" s="119" t="str">
        <f>IF([1]Table4!G53=".","",IF([1]Table4!G53=-999777,"n.a.",IF([1]Table4!G53=-999666,"†   ",IF([1]Table4!G53=-999555,"*   ",[1]Table4!G53))))</f>
        <v/>
      </c>
      <c r="H53" s="119" t="str">
        <f>IF([1]Table4!H53=".","",IF([1]Table4!H53=-999777,"n.a.",IF([1]Table4!H53=-999666,"†   ",IF([1]Table4!H53=-999555,"*   ",[1]Table4!H53))))</f>
        <v/>
      </c>
      <c r="I53" s="119" t="str">
        <f>IF([1]Table4!I53=".","",IF([1]Table4!I53=-999777,"n.a.",IF([1]Table4!I53=-999666,"†   ",IF([1]Table4!I53=-999555,"*   ",[1]Table4!I53))))</f>
        <v/>
      </c>
      <c r="J53" s="119" t="str">
        <f>IF([1]Table4!J53=".","",IF([1]Table4!J53=-999777,"n.a.",IF([1]Table4!J53=-999666,"†   ",IF([1]Table4!J53=-999555,"*   ",[1]Table4!J53))))</f>
        <v/>
      </c>
      <c r="K53" s="119" t="str">
        <f>IF([1]Table4!K53=".","",IF([1]Table4!K53=-999777,"n.a.",IF([1]Table4!K53=-999666,"†   ",IF([1]Table4!K53=-999555,"*   ",[1]Table4!K53))))</f>
        <v/>
      </c>
      <c r="L53" s="119" t="str">
        <f>IF([1]Table4!L53=".","",IF([1]Table4!L53=-999777,"n.a.",IF([1]Table4!L53=-999666,"†   ",IF([1]Table4!L53=-999555,"*   ",[1]Table4!L53))))</f>
        <v/>
      </c>
      <c r="M53" s="119" t="str">
        <f>IF([1]Table4!M53=".","",IF([1]Table4!M53=-999777,"n.a.",IF([1]Table4!M53=-999666,"†   ",IF([1]Table4!M53=-999555,"*   ",[1]Table4!M53))))</f>
        <v/>
      </c>
      <c r="N53" s="119" t="str">
        <f>IF([1]Table4!N53=".","",IF([1]Table4!N53=-999777,"n.a.",IF([1]Table4!N53=-999666,"†   ",IF([1]Table4!N53=-999555,"*   ",[1]Table4!N53))))</f>
        <v/>
      </c>
      <c r="O53" s="119" t="str">
        <f>IF([1]Table4!O53=".","",IF([1]Table4!O53=-999777,"n.a.",IF([1]Table4!O53=-999666,"†   ",IF([1]Table4!O53=-999555,"*   ",[1]Table4!O53))))</f>
        <v/>
      </c>
      <c r="P53" s="119" t="str">
        <f>IF([1]Table4!P53=".","",IF([1]Table4!P53=-999777,"n.a.",IF([1]Table4!P53=-999666,"†   ",IF([1]Table4!P53=-999555,"*   ",[1]Table4!P53))))</f>
        <v/>
      </c>
      <c r="Q53" s="119" t="str">
        <f>IF([1]Table4!Q53=".","",IF([1]Table4!Q53=-999777,"n.a.",IF([1]Table4!Q53=-999666,"†   ",IF([1]Table4!Q53=-999555,"*   ",[1]Table4!Q53))))</f>
        <v/>
      </c>
      <c r="R53" s="119" t="str">
        <f>IF([1]Table4!R53=".","",IF([1]Table4!R53=-999777,"n.a.",IF([1]Table4!R53=-999666,"†   ",IF([1]Table4!R53=-999555,"*   ",[1]Table4!R53))))</f>
        <v/>
      </c>
      <c r="S53" s="119" t="str">
        <f>IF([1]Table4!S53=".","",IF([1]Table4!S53=-999777,"n.a.",IF([1]Table4!S53=-999666,"†   ",IF([1]Table4!S53=-999555,"*   ",[1]Table4!S53))))</f>
        <v/>
      </c>
      <c r="T53" s="123"/>
      <c r="U53" s="123"/>
      <c r="V53" s="123"/>
      <c r="W53" s="123"/>
      <c r="X53" s="123"/>
      <c r="Y53" s="123"/>
      <c r="Z53" s="124"/>
      <c r="AA53" s="125"/>
      <c r="AB53" s="125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</row>
    <row r="54" spans="1:45">
      <c r="A54" s="122" t="s">
        <v>1158</v>
      </c>
      <c r="B54" s="118" t="str">
        <f>IF([1]Table4!B54=".","",IF([1]Table4!B54=-999777,"n.a.",IF([1]Table4!B54=-999666,"†   ",IF([1]Table4!B54=-999555,"*   ",[1]Table4!B54))))</f>
        <v/>
      </c>
      <c r="C54" s="119" t="str">
        <f>IF([1]Table4!C54=".","",IF([1]Table4!C54=-999777,"n.a.",IF([1]Table4!C54=-999666,"†   ",IF([1]Table4!C54=-999555,"*   ",[1]Table4!C54))))</f>
        <v/>
      </c>
      <c r="D54" s="119" t="str">
        <f>IF([1]Table4!D54=".","",IF([1]Table4!D54=-999777,"n.a.",IF([1]Table4!D54=-999666,"†   ",IF([1]Table4!D54=-999555,"*   ",[1]Table4!D54))))</f>
        <v/>
      </c>
      <c r="E54" s="119" t="str">
        <f>IF([1]Table4!E54=".","",IF([1]Table4!E54=-999777,"n.a.",IF([1]Table4!E54=-999666,"†   ",IF([1]Table4!E54=-999555,"*   ",[1]Table4!E54))))</f>
        <v/>
      </c>
      <c r="F54" s="119" t="str">
        <f>IF([1]Table4!F54=".","",IF([1]Table4!F54=-999777,"n.a.",IF([1]Table4!F54=-999666,"†   ",IF([1]Table4!F54=-999555,"*   ",[1]Table4!F54))))</f>
        <v/>
      </c>
      <c r="G54" s="119" t="str">
        <f>IF([1]Table4!G54=".","",IF([1]Table4!G54=-999777,"n.a.",IF([1]Table4!G54=-999666,"†   ",IF([1]Table4!G54=-999555,"*   ",[1]Table4!G54))))</f>
        <v/>
      </c>
      <c r="H54" s="119" t="str">
        <f>IF([1]Table4!H54=".","",IF([1]Table4!H54=-999777,"n.a.",IF([1]Table4!H54=-999666,"†   ",IF([1]Table4!H54=-999555,"*   ",[1]Table4!H54))))</f>
        <v/>
      </c>
      <c r="I54" s="119" t="str">
        <f>IF([1]Table4!I54=".","",IF([1]Table4!I54=-999777,"n.a.",IF([1]Table4!I54=-999666,"†   ",IF([1]Table4!I54=-999555,"*   ",[1]Table4!I54))))</f>
        <v/>
      </c>
      <c r="J54" s="119" t="str">
        <f>IF([1]Table4!J54=".","",IF([1]Table4!J54=-999777,"n.a.",IF([1]Table4!J54=-999666,"†   ",IF([1]Table4!J54=-999555,"*   ",[1]Table4!J54))))</f>
        <v/>
      </c>
      <c r="K54" s="119" t="str">
        <f>IF([1]Table4!K54=".","",IF([1]Table4!K54=-999777,"n.a.",IF([1]Table4!K54=-999666,"†   ",IF([1]Table4!K54=-999555,"*   ",[1]Table4!K54))))</f>
        <v/>
      </c>
      <c r="L54" s="119" t="str">
        <f>IF([1]Table4!L54=".","",IF([1]Table4!L54=-999777,"n.a.",IF([1]Table4!L54=-999666,"†   ",IF([1]Table4!L54=-999555,"*   ",[1]Table4!L54))))</f>
        <v/>
      </c>
      <c r="M54" s="119" t="str">
        <f>IF([1]Table4!M54=".","",IF([1]Table4!M54=-999777,"n.a.",IF([1]Table4!M54=-999666,"†   ",IF([1]Table4!M54=-999555,"*   ",[1]Table4!M54))))</f>
        <v/>
      </c>
      <c r="N54" s="119" t="str">
        <f>IF([1]Table4!N54=".","",IF([1]Table4!N54=-999777,"n.a.",IF([1]Table4!N54=-999666,"†   ",IF([1]Table4!N54=-999555,"*   ",[1]Table4!N54))))</f>
        <v/>
      </c>
      <c r="O54" s="119" t="str">
        <f>IF([1]Table4!O54=".","",IF([1]Table4!O54=-999777,"n.a.",IF([1]Table4!O54=-999666,"†   ",IF([1]Table4!O54=-999555,"*   ",[1]Table4!O54))))</f>
        <v/>
      </c>
      <c r="P54" s="119" t="str">
        <f>IF([1]Table4!P54=".","",IF([1]Table4!P54=-999777,"n.a.",IF([1]Table4!P54=-999666,"†   ",IF([1]Table4!P54=-999555,"*   ",[1]Table4!P54))))</f>
        <v/>
      </c>
      <c r="Q54" s="119" t="str">
        <f>IF([1]Table4!Q54=".","",IF([1]Table4!Q54=-999777,"n.a.",IF([1]Table4!Q54=-999666,"†   ",IF([1]Table4!Q54=-999555,"*   ",[1]Table4!Q54))))</f>
        <v/>
      </c>
      <c r="R54" s="119" t="str">
        <f>IF([1]Table4!R54=".","",IF([1]Table4!R54=-999777,"n.a.",IF([1]Table4!R54=-999666,"†   ",IF([1]Table4!R54=-999555,"*   ",[1]Table4!R54))))</f>
        <v/>
      </c>
      <c r="S54" s="119" t="str">
        <f>IF([1]Table4!S54=".","",IF([1]Table4!S54=-999777,"n.a.",IF([1]Table4!S54=-999666,"†   ",IF([1]Table4!S54=-999555,"*   ",[1]Table4!S54))))</f>
        <v/>
      </c>
      <c r="T54" s="120"/>
      <c r="U54" s="120"/>
      <c r="V54" s="120"/>
      <c r="W54" s="120"/>
      <c r="X54" s="120"/>
      <c r="Y54" s="100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</row>
    <row r="55" spans="1:45">
      <c r="A55" s="100" t="s">
        <v>1159</v>
      </c>
      <c r="B55" s="118">
        <f>IF([1]Table4!B55=".","",IF([1]Table4!B55=-999777,"n.a.",IF([1]Table4!B55=-999666,"†   ",IF([1]Table4!B55=-999555,"*   ",[1]Table4!B55))))</f>
        <v>87.4</v>
      </c>
      <c r="C55" s="119">
        <f>IF([1]Table4!C55=".","",IF([1]Table4!C55=-999777,"n.a.",IF([1]Table4!C55=-999666,"†   ",IF([1]Table4!C55=-999555,"*   ",[1]Table4!C55))))</f>
        <v>215.6</v>
      </c>
      <c r="D55" s="119">
        <f>IF([1]Table4!D55=".","",IF([1]Table4!D55=-999777,"n.a.",IF([1]Table4!D55=-999666,"†   ",IF([1]Table4!D55=-999555,"*   ",[1]Table4!D55))))</f>
        <v>64.099999999999994</v>
      </c>
      <c r="E55" s="119">
        <f>IF([1]Table4!E55=".","",IF([1]Table4!E55=-999777,"n.a.",IF([1]Table4!E55=-999666,"†   ",IF([1]Table4!E55=-999555,"*   ",[1]Table4!E55))))</f>
        <v>210.8</v>
      </c>
      <c r="F55" s="119">
        <f>IF([1]Table4!F55=".","",IF([1]Table4!F55=-999777,"n.a.",IF([1]Table4!F55=-999666,"†   ",IF([1]Table4!F55=-999555,"*   ",[1]Table4!F55))))</f>
        <v>82.9</v>
      </c>
      <c r="G55" s="119">
        <f>IF([1]Table4!G55=".","",IF([1]Table4!G55=-999777,"n.a.",IF([1]Table4!G55=-999666,"†   ",IF([1]Table4!G55=-999555,"*   ",[1]Table4!G55))))</f>
        <v>251</v>
      </c>
      <c r="H55" s="119">
        <f>IF([1]Table4!H55=".","",IF([1]Table4!H55=-999777,"n.a.",IF([1]Table4!H55=-999666,"†   ",IF([1]Table4!H55=-999555,"*   ",[1]Table4!H55))))</f>
        <v>94.3</v>
      </c>
      <c r="I55" s="119">
        <f>IF([1]Table4!I55=".","",IF([1]Table4!I55=-999777,"n.a.",IF([1]Table4!I55=-999666,"†   ",IF([1]Table4!I55=-999555,"*   ",[1]Table4!I55))))</f>
        <v>303.5</v>
      </c>
      <c r="J55" s="119">
        <f>IF([1]Table4!J55=".","",IF([1]Table4!J55=-999777,"n.a.",IF([1]Table4!J55=-999666,"†   ",IF([1]Table4!J55=-999555,"*   ",[1]Table4!J55))))</f>
        <v>93.3</v>
      </c>
      <c r="K55" s="119">
        <f>IF([1]Table4!K55=".","",IF([1]Table4!K55=-999777,"n.a.",IF([1]Table4!K55=-999666,"†   ",IF([1]Table4!K55=-999555,"*   ",[1]Table4!K55))))</f>
        <v>454</v>
      </c>
      <c r="L55" s="119">
        <f>IF([1]Table4!L55=".","",IF([1]Table4!L55=-999777,"n.a.",IF([1]Table4!L55=-999666,"†   ",IF([1]Table4!L55=-999555,"*   ",[1]Table4!L55))))</f>
        <v>161.69999999999999</v>
      </c>
      <c r="M55" s="119">
        <f>IF([1]Table4!M55=".","",IF([1]Table4!M55=-999777,"n.a.",IF([1]Table4!M55=-999666,"†   ",IF([1]Table4!M55=-999555,"*   ",[1]Table4!M55))))</f>
        <v>569.29999999999995</v>
      </c>
      <c r="N55" s="119">
        <f>IF([1]Table4!N55=".","",IF([1]Table4!N55=-999777,"n.a.",IF([1]Table4!N55=-999666,"†   ",IF([1]Table4!N55=-999555,"*   ",[1]Table4!N55))))</f>
        <v>159.5</v>
      </c>
      <c r="O55" s="119">
        <f>IF([1]Table4!O55=".","",IF([1]Table4!O55=-999777,"n.a.",IF([1]Table4!O55=-999666,"†   ",IF([1]Table4!O55=-999555,"*   ",[1]Table4!O55))))</f>
        <v>652.6</v>
      </c>
      <c r="P55" s="119">
        <f>IF([1]Table4!P55=".","",IF([1]Table4!P55=-999777,"n.a.",IF([1]Table4!P55=-999666,"†   ",IF([1]Table4!P55=-999555,"*   ",[1]Table4!P55))))</f>
        <v>119.9</v>
      </c>
      <c r="Q55" s="119">
        <f>IF([1]Table4!Q55=".","",IF([1]Table4!Q55=-999777,"n.a.",IF([1]Table4!Q55=-999666,"†   ",IF([1]Table4!Q55=-999555,"*   ",[1]Table4!Q55))))</f>
        <v>615.20000000000005</v>
      </c>
      <c r="R55" s="119">
        <f>IF([1]Table4!R55=".","",IF([1]Table4!R55=-999777,"n.a.",IF([1]Table4!R55=-999666,"†   ",IF([1]Table4!R55=-999555,"*   ",[1]Table4!R55))))</f>
        <v>129.80000000000001</v>
      </c>
      <c r="S55" s="119">
        <f>IF([1]Table4!S55=".","",IF([1]Table4!S55=-999777,"n.a.",IF([1]Table4!S55=-999666,"†   ",IF([1]Table4!S55=-999555,"*   ",[1]Table4!S55))))</f>
        <v>630.20000000000005</v>
      </c>
      <c r="T55" s="120"/>
      <c r="U55" s="120"/>
      <c r="V55" s="120"/>
      <c r="W55" s="120"/>
      <c r="X55" s="120"/>
      <c r="Y55" s="100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</row>
    <row r="56" spans="1:45">
      <c r="A56" s="100" t="s">
        <v>1160</v>
      </c>
      <c r="B56" s="118">
        <f>IF([1]Table4!B56=".","",IF([1]Table4!B56=-999777,"n.a.",IF([1]Table4!B56=-999666,"†   ",IF([1]Table4!B56=-999555,"*   ",[1]Table4!B56))))</f>
        <v>52.5</v>
      </c>
      <c r="C56" s="119">
        <f>IF([1]Table4!C56=".","",IF([1]Table4!C56=-999777,"n.a.",IF([1]Table4!C56=-999666,"†   ",IF([1]Table4!C56=-999555,"*   ",[1]Table4!C56))))</f>
        <v>187.4</v>
      </c>
      <c r="D56" s="119">
        <f>IF([1]Table4!D56=".","",IF([1]Table4!D56=-999777,"n.a.",IF([1]Table4!D56=-999666,"†   ",IF([1]Table4!D56=-999555,"*   ",[1]Table4!D56))))</f>
        <v>57</v>
      </c>
      <c r="E56" s="119">
        <f>IF([1]Table4!E56=".","",IF([1]Table4!E56=-999777,"n.a.",IF([1]Table4!E56=-999666,"†   ",IF([1]Table4!E56=-999555,"*   ",[1]Table4!E56))))</f>
        <v>173.2</v>
      </c>
      <c r="F56" s="119">
        <f>IF([1]Table4!F56=".","",IF([1]Table4!F56=-999777,"n.a.",IF([1]Table4!F56=-999666,"†   ",IF([1]Table4!F56=-999555,"*   ",[1]Table4!F56))))</f>
        <v>65.599999999999994</v>
      </c>
      <c r="G56" s="119">
        <f>IF([1]Table4!G56=".","",IF([1]Table4!G56=-999777,"n.a.",IF([1]Table4!G56=-999666,"†   ",IF([1]Table4!G56=-999555,"*   ",[1]Table4!G56))))</f>
        <v>199.2</v>
      </c>
      <c r="H56" s="119">
        <f>IF([1]Table4!H56=".","",IF([1]Table4!H56=-999777,"n.a.",IF([1]Table4!H56=-999666,"†   ",IF([1]Table4!H56=-999555,"*   ",[1]Table4!H56))))</f>
        <v>80.3</v>
      </c>
      <c r="I56" s="119">
        <f>IF([1]Table4!I56=".","",IF([1]Table4!I56=-999777,"n.a.",IF([1]Table4!I56=-999666,"†   ",IF([1]Table4!I56=-999555,"*   ",[1]Table4!I56))))</f>
        <v>249.1</v>
      </c>
      <c r="J56" s="119">
        <f>IF([1]Table4!J56=".","",IF([1]Table4!J56=-999777,"n.a.",IF([1]Table4!J56=-999666,"†   ",IF([1]Table4!J56=-999555,"*   ",[1]Table4!J56))))</f>
        <v>106.3</v>
      </c>
      <c r="K56" s="119">
        <f>IF([1]Table4!K56=".","",IF([1]Table4!K56=-999777,"n.a.",IF([1]Table4!K56=-999666,"†   ",IF([1]Table4!K56=-999555,"*   ",[1]Table4!K56))))</f>
        <v>341.4</v>
      </c>
      <c r="L56" s="119">
        <f>IF([1]Table4!L56=".","",IF([1]Table4!L56=-999777,"n.a.",IF([1]Table4!L56=-999666,"†   ",IF([1]Table4!L56=-999555,"*   ",[1]Table4!L56))))</f>
        <v>115</v>
      </c>
      <c r="M56" s="119">
        <f>IF([1]Table4!M56=".","",IF([1]Table4!M56=-999777,"n.a.",IF([1]Table4!M56=-999666,"†   ",IF([1]Table4!M56=-999555,"*   ",[1]Table4!M56))))</f>
        <v>437.9</v>
      </c>
      <c r="N56" s="119">
        <f>IF([1]Table4!N56=".","",IF([1]Table4!N56=-999777,"n.a.",IF([1]Table4!N56=-999666,"†   ",IF([1]Table4!N56=-999555,"*   ",[1]Table4!N56))))</f>
        <v>107.5</v>
      </c>
      <c r="O56" s="119">
        <f>IF([1]Table4!O56=".","",IF([1]Table4!O56=-999777,"n.a.",IF([1]Table4!O56=-999666,"†   ",IF([1]Table4!O56=-999555,"*   ",[1]Table4!O56))))</f>
        <v>468.8</v>
      </c>
      <c r="P56" s="119">
        <f>IF([1]Table4!P56=".","",IF([1]Table4!P56=-999777,"n.a.",IF([1]Table4!P56=-999666,"†   ",IF([1]Table4!P56=-999555,"*   ",[1]Table4!P56))))</f>
        <v>68.400000000000006</v>
      </c>
      <c r="Q56" s="119">
        <f>IF([1]Table4!Q56=".","",IF([1]Table4!Q56=-999777,"n.a.",IF([1]Table4!Q56=-999666,"†   ",IF([1]Table4!Q56=-999555,"*   ",[1]Table4!Q56))))</f>
        <v>399.8</v>
      </c>
      <c r="R56" s="119">
        <f>IF([1]Table4!R56=".","",IF([1]Table4!R56=-999777,"n.a.",IF([1]Table4!R56=-999666,"†   ",IF([1]Table4!R56=-999555,"*   ",[1]Table4!R56))))</f>
        <v>75.900000000000006</v>
      </c>
      <c r="S56" s="119">
        <f>IF([1]Table4!S56=".","",IF([1]Table4!S56=-999777,"n.a.",IF([1]Table4!S56=-999666,"†   ",IF([1]Table4!S56=-999555,"*   ",[1]Table4!S56))))</f>
        <v>448.1</v>
      </c>
      <c r="T56" s="120"/>
      <c r="U56" s="120"/>
      <c r="V56" s="120"/>
      <c r="W56" s="120"/>
      <c r="X56" s="120"/>
      <c r="Y56" s="100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</row>
    <row r="57" spans="1:45">
      <c r="A57" s="100" t="s">
        <v>1161</v>
      </c>
      <c r="B57" s="118">
        <f>IF([1]Table4!B57=".","",IF([1]Table4!B57=-999777,"n.a.",IF([1]Table4!B57=-999666,"†   ",IF([1]Table4!B57=-999555,"*   ",[1]Table4!B57))))</f>
        <v>35.299999999999997</v>
      </c>
      <c r="C57" s="119">
        <f>IF([1]Table4!C57=".","",IF([1]Table4!C57=-999777,"n.a.",IF([1]Table4!C57=-999666,"†   ",IF([1]Table4!C57=-999555,"*   ",[1]Table4!C57))))</f>
        <v>131.5</v>
      </c>
      <c r="D57" s="119">
        <f>IF([1]Table4!D57=".","",IF([1]Table4!D57=-999777,"n.a.",IF([1]Table4!D57=-999666,"†   ",IF([1]Table4!D57=-999555,"*   ",[1]Table4!D57))))</f>
        <v>34.5</v>
      </c>
      <c r="E57" s="119">
        <f>IF([1]Table4!E57=".","",IF([1]Table4!E57=-999777,"n.a.",IF([1]Table4!E57=-999666,"†   ",IF([1]Table4!E57=-999555,"*   ",[1]Table4!E57))))</f>
        <v>140.9</v>
      </c>
      <c r="F57" s="119">
        <f>IF([1]Table4!F57=".","",IF([1]Table4!F57=-999777,"n.a.",IF([1]Table4!F57=-999666,"†   ",IF([1]Table4!F57=-999555,"*   ",[1]Table4!F57))))</f>
        <v>44.1</v>
      </c>
      <c r="G57" s="119">
        <f>IF([1]Table4!G57=".","",IF([1]Table4!G57=-999777,"n.a.",IF([1]Table4!G57=-999666,"†   ",IF([1]Table4!G57=-999555,"*   ",[1]Table4!G57))))</f>
        <v>186.6</v>
      </c>
      <c r="H57" s="119">
        <f>IF([1]Table4!H57=".","",IF([1]Table4!H57=-999777,"n.a.",IF([1]Table4!H57=-999666,"†   ",IF([1]Table4!H57=-999555,"*   ",[1]Table4!H57))))</f>
        <v>61.3</v>
      </c>
      <c r="I57" s="119">
        <f>IF([1]Table4!I57=".","",IF([1]Table4!I57=-999777,"n.a.",IF([1]Table4!I57=-999666,"†   ",IF([1]Table4!I57=-999555,"*   ",[1]Table4!I57))))</f>
        <v>267.2</v>
      </c>
      <c r="J57" s="119">
        <f>IF([1]Table4!J57=".","",IF([1]Table4!J57=-999777,"n.a.",IF([1]Table4!J57=-999666,"†   ",IF([1]Table4!J57=-999555,"*   ",[1]Table4!J57))))</f>
        <v>73.8</v>
      </c>
      <c r="K57" s="119">
        <f>IF([1]Table4!K57=".","",IF([1]Table4!K57=-999777,"n.a.",IF([1]Table4!K57=-999666,"†   ",IF([1]Table4!K57=-999555,"*   ",[1]Table4!K57))))</f>
        <v>376.5</v>
      </c>
      <c r="L57" s="119">
        <f>IF([1]Table4!L57=".","",IF([1]Table4!L57=-999777,"n.a.",IF([1]Table4!L57=-999666,"†   ",IF([1]Table4!L57=-999555,"*   ",[1]Table4!L57))))</f>
        <v>63.8</v>
      </c>
      <c r="M57" s="119">
        <f>IF([1]Table4!M57=".","",IF([1]Table4!M57=-999777,"n.a.",IF([1]Table4!M57=-999666,"†   ",IF([1]Table4!M57=-999555,"*   ",[1]Table4!M57))))</f>
        <v>348.5</v>
      </c>
      <c r="N57" s="119">
        <f>IF([1]Table4!N57=".","",IF([1]Table4!N57=-999777,"n.a.",IF([1]Table4!N57=-999666,"†   ",IF([1]Table4!N57=-999555,"*   ",[1]Table4!N57))))</f>
        <v>97.4</v>
      </c>
      <c r="O57" s="119">
        <f>IF([1]Table4!O57=".","",IF([1]Table4!O57=-999777,"n.a.",IF([1]Table4!O57=-999666,"†   ",IF([1]Table4!O57=-999555,"*   ",[1]Table4!O57))))</f>
        <v>502</v>
      </c>
      <c r="P57" s="119">
        <f>IF([1]Table4!P57=".","",IF([1]Table4!P57=-999777,"n.a.",IF([1]Table4!P57=-999666,"†   ",IF([1]Table4!P57=-999555,"*   ",[1]Table4!P57))))</f>
        <v>68.2</v>
      </c>
      <c r="Q57" s="119">
        <f>IF([1]Table4!Q57=".","",IF([1]Table4!Q57=-999777,"n.a.",IF([1]Table4!Q57=-999666,"†   ",IF([1]Table4!Q57=-999555,"*   ",[1]Table4!Q57))))</f>
        <v>440.8</v>
      </c>
      <c r="R57" s="119">
        <f>IF([1]Table4!R57=".","",IF([1]Table4!R57=-999777,"n.a.",IF([1]Table4!R57=-999666,"†   ",IF([1]Table4!R57=-999555,"*   ",[1]Table4!R57))))</f>
        <v>69.5</v>
      </c>
      <c r="S57" s="119">
        <f>IF([1]Table4!S57=".","",IF([1]Table4!S57=-999777,"n.a.",IF([1]Table4!S57=-999666,"†   ",IF([1]Table4!S57=-999555,"*   ",[1]Table4!S57))))</f>
        <v>451.5</v>
      </c>
      <c r="T57" s="120"/>
      <c r="U57" s="120"/>
      <c r="V57" s="120"/>
      <c r="W57" s="120"/>
      <c r="X57" s="120"/>
      <c r="Y57" s="100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</row>
    <row r="58" spans="1:45">
      <c r="A58" s="100" t="s">
        <v>1162</v>
      </c>
      <c r="B58" s="118">
        <f>IF([1]Table4!B58=".","",IF([1]Table4!B58=-999777,"n.a.",IF([1]Table4!B58=-999666,"†   ",IF([1]Table4!B58=-999555,"*   ",[1]Table4!B58))))</f>
        <v>45.8</v>
      </c>
      <c r="C58" s="119">
        <f>IF([1]Table4!C58=".","",IF([1]Table4!C58=-999777,"n.a.",IF([1]Table4!C58=-999666,"†   ",IF([1]Table4!C58=-999555,"*   ",[1]Table4!C58))))</f>
        <v>245.6</v>
      </c>
      <c r="D58" s="119">
        <f>IF([1]Table4!D58=".","",IF([1]Table4!D58=-999777,"n.a.",IF([1]Table4!D58=-999666,"†   ",IF([1]Table4!D58=-999555,"*   ",[1]Table4!D58))))</f>
        <v>71.5</v>
      </c>
      <c r="E58" s="119">
        <f>IF([1]Table4!E58=".","",IF([1]Table4!E58=-999777,"n.a.",IF([1]Table4!E58=-999666,"†   ",IF([1]Table4!E58=-999555,"*   ",[1]Table4!E58))))</f>
        <v>254.5</v>
      </c>
      <c r="F58" s="119">
        <f>IF([1]Table4!F58=".","",IF([1]Table4!F58=-999777,"n.a.",IF([1]Table4!F58=-999666,"†   ",IF([1]Table4!F58=-999555,"*   ",[1]Table4!F58))))</f>
        <v>54.7</v>
      </c>
      <c r="G58" s="119">
        <f>IF([1]Table4!G58=".","",IF([1]Table4!G58=-999777,"n.a.",IF([1]Table4!G58=-999666,"†   ",IF([1]Table4!G58=-999555,"*   ",[1]Table4!G58))))</f>
        <v>232.5</v>
      </c>
      <c r="H58" s="119">
        <f>IF([1]Table4!H58=".","",IF([1]Table4!H58=-999777,"n.a.",IF([1]Table4!H58=-999666,"†   ",IF([1]Table4!H58=-999555,"*   ",[1]Table4!H58))))</f>
        <v>61.3</v>
      </c>
      <c r="I58" s="119">
        <f>IF([1]Table4!I58=".","",IF([1]Table4!I58=-999777,"n.a.",IF([1]Table4!I58=-999666,"†   ",IF([1]Table4!I58=-999555,"*   ",[1]Table4!I58))))</f>
        <v>327.8</v>
      </c>
      <c r="J58" s="119">
        <f>IF([1]Table4!J58=".","",IF([1]Table4!J58=-999777,"n.a.",IF([1]Table4!J58=-999666,"†   ",IF([1]Table4!J58=-999555,"*   ",[1]Table4!J58))))</f>
        <v>89</v>
      </c>
      <c r="K58" s="119">
        <f>IF([1]Table4!K58=".","",IF([1]Table4!K58=-999777,"n.a.",IF([1]Table4!K58=-999666,"†   ",IF([1]Table4!K58=-999555,"*   ",[1]Table4!K58))))</f>
        <v>442.2</v>
      </c>
      <c r="L58" s="119">
        <f>IF([1]Table4!L58=".","",IF([1]Table4!L58=-999777,"n.a.",IF([1]Table4!L58=-999666,"†   ",IF([1]Table4!L58=-999555,"*   ",[1]Table4!L58))))</f>
        <v>95</v>
      </c>
      <c r="M58" s="119">
        <f>IF([1]Table4!M58=".","",IF([1]Table4!M58=-999777,"n.a.",IF([1]Table4!M58=-999666,"†   ",IF([1]Table4!M58=-999555,"*   ",[1]Table4!M58))))</f>
        <v>526.1</v>
      </c>
      <c r="N58" s="119">
        <f>IF([1]Table4!N58=".","",IF([1]Table4!N58=-999777,"n.a.",IF([1]Table4!N58=-999666,"†   ",IF([1]Table4!N58=-999555,"*   ",[1]Table4!N58))))</f>
        <v>156.6</v>
      </c>
      <c r="O58" s="119">
        <f>IF([1]Table4!O58=".","",IF([1]Table4!O58=-999777,"n.a.",IF([1]Table4!O58=-999666,"†   ",IF([1]Table4!O58=-999555,"*   ",[1]Table4!O58))))</f>
        <v>663.7</v>
      </c>
      <c r="P58" s="119">
        <f>IF([1]Table4!P58=".","",IF([1]Table4!P58=-999777,"n.a.",IF([1]Table4!P58=-999666,"†   ",IF([1]Table4!P58=-999555,"*   ",[1]Table4!P58))))</f>
        <v>73.400000000000006</v>
      </c>
      <c r="Q58" s="119">
        <f>IF([1]Table4!Q58=".","",IF([1]Table4!Q58=-999777,"n.a.",IF([1]Table4!Q58=-999666,"†   ",IF([1]Table4!Q58=-999555,"*   ",[1]Table4!Q58))))</f>
        <v>599.9</v>
      </c>
      <c r="R58" s="119">
        <f>IF([1]Table4!R58=".","",IF([1]Table4!R58=-999777,"n.a.",IF([1]Table4!R58=-999666,"†   ",IF([1]Table4!R58=-999555,"*   ",[1]Table4!R58))))</f>
        <v>86.6</v>
      </c>
      <c r="S58" s="119">
        <f>IF([1]Table4!S58=".","",IF([1]Table4!S58=-999777,"n.a.",IF([1]Table4!S58=-999666,"†   ",IF([1]Table4!S58=-999555,"*   ",[1]Table4!S58))))</f>
        <v>682.9</v>
      </c>
      <c r="T58" s="120"/>
      <c r="U58" s="120"/>
      <c r="V58" s="120"/>
      <c r="W58" s="120"/>
      <c r="X58" s="120"/>
      <c r="Y58" s="100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</row>
    <row r="59" spans="1:45">
      <c r="A59" s="122"/>
      <c r="B59" s="118" t="str">
        <f>IF([1]Table4!B59=".","",IF([1]Table4!B59=-999777,"n.a.",IF([1]Table4!B59=-999666,"†   ",IF([1]Table4!B59=-999555,"*   ",[1]Table4!B59))))</f>
        <v/>
      </c>
      <c r="C59" s="119" t="str">
        <f>IF([1]Table4!C59=".","",IF([1]Table4!C59=-999777,"n.a.",IF([1]Table4!C59=-999666,"†   ",IF([1]Table4!C59=-999555,"*   ",[1]Table4!C59))))</f>
        <v/>
      </c>
      <c r="D59" s="119" t="str">
        <f>IF([1]Table4!D59=".","",IF([1]Table4!D59=-999777,"n.a.",IF([1]Table4!D59=-999666,"†   ",IF([1]Table4!D59=-999555,"*   ",[1]Table4!D59))))</f>
        <v/>
      </c>
      <c r="E59" s="119" t="str">
        <f>IF([1]Table4!E59=".","",IF([1]Table4!E59=-999777,"n.a.",IF([1]Table4!E59=-999666,"†   ",IF([1]Table4!E59=-999555,"*   ",[1]Table4!E59))))</f>
        <v/>
      </c>
      <c r="F59" s="119" t="str">
        <f>IF([1]Table4!F59=".","",IF([1]Table4!F59=-999777,"n.a.",IF([1]Table4!F59=-999666,"†   ",IF([1]Table4!F59=-999555,"*   ",[1]Table4!F59))))</f>
        <v/>
      </c>
      <c r="G59" s="119" t="str">
        <f>IF([1]Table4!G59=".","",IF([1]Table4!G59=-999777,"n.a.",IF([1]Table4!G59=-999666,"†   ",IF([1]Table4!G59=-999555,"*   ",[1]Table4!G59))))</f>
        <v/>
      </c>
      <c r="H59" s="119" t="str">
        <f>IF([1]Table4!H59=".","",IF([1]Table4!H59=-999777,"n.a.",IF([1]Table4!H59=-999666,"†   ",IF([1]Table4!H59=-999555,"*   ",[1]Table4!H59))))</f>
        <v/>
      </c>
      <c r="I59" s="119" t="str">
        <f>IF([1]Table4!I59=".","",IF([1]Table4!I59=-999777,"n.a.",IF([1]Table4!I59=-999666,"†   ",IF([1]Table4!I59=-999555,"*   ",[1]Table4!I59))))</f>
        <v/>
      </c>
      <c r="J59" s="119" t="str">
        <f>IF([1]Table4!J59=".","",IF([1]Table4!J59=-999777,"n.a.",IF([1]Table4!J59=-999666,"†   ",IF([1]Table4!J59=-999555,"*   ",[1]Table4!J59))))</f>
        <v/>
      </c>
      <c r="K59" s="119" t="str">
        <f>IF([1]Table4!K59=".","",IF([1]Table4!K59=-999777,"n.a.",IF([1]Table4!K59=-999666,"†   ",IF([1]Table4!K59=-999555,"*   ",[1]Table4!K59))))</f>
        <v/>
      </c>
      <c r="L59" s="119" t="str">
        <f>IF([1]Table4!L59=".","",IF([1]Table4!L59=-999777,"n.a.",IF([1]Table4!L59=-999666,"†   ",IF([1]Table4!L59=-999555,"*   ",[1]Table4!L59))))</f>
        <v/>
      </c>
      <c r="M59" s="119" t="str">
        <f>IF([1]Table4!M59=".","",IF([1]Table4!M59=-999777,"n.a.",IF([1]Table4!M59=-999666,"†   ",IF([1]Table4!M59=-999555,"*   ",[1]Table4!M59))))</f>
        <v/>
      </c>
      <c r="N59" s="119" t="str">
        <f>IF([1]Table4!N59=".","",IF([1]Table4!N59=-999777,"n.a.",IF([1]Table4!N59=-999666,"†   ",IF([1]Table4!N59=-999555,"*   ",[1]Table4!N59))))</f>
        <v/>
      </c>
      <c r="O59" s="119" t="str">
        <f>IF([1]Table4!O59=".","",IF([1]Table4!O59=-999777,"n.a.",IF([1]Table4!O59=-999666,"†   ",IF([1]Table4!O59=-999555,"*   ",[1]Table4!O59))))</f>
        <v/>
      </c>
      <c r="P59" s="119" t="str">
        <f>IF([1]Table4!P59=".","",IF([1]Table4!P59=-999777,"n.a.",IF([1]Table4!P59=-999666,"†   ",IF([1]Table4!P59=-999555,"*   ",[1]Table4!P59))))</f>
        <v/>
      </c>
      <c r="Q59" s="119" t="str">
        <f>IF([1]Table4!Q59=".","",IF([1]Table4!Q59=-999777,"n.a.",IF([1]Table4!Q59=-999666,"†   ",IF([1]Table4!Q59=-999555,"*   ",[1]Table4!Q59))))</f>
        <v/>
      </c>
      <c r="R59" s="119" t="str">
        <f>IF([1]Table4!R59=".","",IF([1]Table4!R59=-999777,"n.a.",IF([1]Table4!R59=-999666,"†   ",IF([1]Table4!R59=-999555,"*   ",[1]Table4!R59))))</f>
        <v/>
      </c>
      <c r="S59" s="119" t="str">
        <f>IF([1]Table4!S59=".","",IF([1]Table4!S59=-999777,"n.a.",IF([1]Table4!S59=-999666,"†   ",IF([1]Table4!S59=-999555,"*   ",[1]Table4!S59))))</f>
        <v/>
      </c>
      <c r="T59" s="120"/>
      <c r="U59" s="120"/>
      <c r="V59" s="120"/>
      <c r="W59" s="120"/>
      <c r="X59" s="120"/>
      <c r="Y59" s="100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</row>
    <row r="60" spans="1:45">
      <c r="A60" s="122" t="s">
        <v>1163</v>
      </c>
      <c r="B60" s="118" t="str">
        <f>IF([1]Table4!B60=".","",IF([1]Table4!B60=-999777,"n.a.",IF([1]Table4!B60=-999666,"†   ",IF([1]Table4!B60=-999555,"*   ",[1]Table4!B60))))</f>
        <v/>
      </c>
      <c r="C60" s="119" t="str">
        <f>IF([1]Table4!C60=".","",IF([1]Table4!C60=-999777,"n.a.",IF([1]Table4!C60=-999666,"†   ",IF([1]Table4!C60=-999555,"*   ",[1]Table4!C60))))</f>
        <v/>
      </c>
      <c r="D60" s="119" t="str">
        <f>IF([1]Table4!D60=".","",IF([1]Table4!D60=-999777,"n.a.",IF([1]Table4!D60=-999666,"†   ",IF([1]Table4!D60=-999555,"*   ",[1]Table4!D60))))</f>
        <v/>
      </c>
      <c r="E60" s="119" t="str">
        <f>IF([1]Table4!E60=".","",IF([1]Table4!E60=-999777,"n.a.",IF([1]Table4!E60=-999666,"†   ",IF([1]Table4!E60=-999555,"*   ",[1]Table4!E60))))</f>
        <v/>
      </c>
      <c r="F60" s="119" t="str">
        <f>IF([1]Table4!F60=".","",IF([1]Table4!F60=-999777,"n.a.",IF([1]Table4!F60=-999666,"†   ",IF([1]Table4!F60=-999555,"*   ",[1]Table4!F60))))</f>
        <v/>
      </c>
      <c r="G60" s="119" t="str">
        <f>IF([1]Table4!G60=".","",IF([1]Table4!G60=-999777,"n.a.",IF([1]Table4!G60=-999666,"†   ",IF([1]Table4!G60=-999555,"*   ",[1]Table4!G60))))</f>
        <v/>
      </c>
      <c r="H60" s="119" t="str">
        <f>IF([1]Table4!H60=".","",IF([1]Table4!H60=-999777,"n.a.",IF([1]Table4!H60=-999666,"†   ",IF([1]Table4!H60=-999555,"*   ",[1]Table4!H60))))</f>
        <v/>
      </c>
      <c r="I60" s="119" t="str">
        <f>IF([1]Table4!I60=".","",IF([1]Table4!I60=-999777,"n.a.",IF([1]Table4!I60=-999666,"†   ",IF([1]Table4!I60=-999555,"*   ",[1]Table4!I60))))</f>
        <v/>
      </c>
      <c r="J60" s="119" t="str">
        <f>IF([1]Table4!J60=".","",IF([1]Table4!J60=-999777,"n.a.",IF([1]Table4!J60=-999666,"†   ",IF([1]Table4!J60=-999555,"*   ",[1]Table4!J60))))</f>
        <v/>
      </c>
      <c r="K60" s="119" t="str">
        <f>IF([1]Table4!K60=".","",IF([1]Table4!K60=-999777,"n.a.",IF([1]Table4!K60=-999666,"†   ",IF([1]Table4!K60=-999555,"*   ",[1]Table4!K60))))</f>
        <v/>
      </c>
      <c r="L60" s="119" t="str">
        <f>IF([1]Table4!L60=".","",IF([1]Table4!L60=-999777,"n.a.",IF([1]Table4!L60=-999666,"†   ",IF([1]Table4!L60=-999555,"*   ",[1]Table4!L60))))</f>
        <v/>
      </c>
      <c r="M60" s="119" t="str">
        <f>IF([1]Table4!M60=".","",IF([1]Table4!M60=-999777,"n.a.",IF([1]Table4!M60=-999666,"†   ",IF([1]Table4!M60=-999555,"*   ",[1]Table4!M60))))</f>
        <v/>
      </c>
      <c r="N60" s="119" t="str">
        <f>IF([1]Table4!N60=".","",IF([1]Table4!N60=-999777,"n.a.",IF([1]Table4!N60=-999666,"†   ",IF([1]Table4!N60=-999555,"*   ",[1]Table4!N60))))</f>
        <v/>
      </c>
      <c r="O60" s="119" t="str">
        <f>IF([1]Table4!O60=".","",IF([1]Table4!O60=-999777,"n.a.",IF([1]Table4!O60=-999666,"†   ",IF([1]Table4!O60=-999555,"*   ",[1]Table4!O60))))</f>
        <v/>
      </c>
      <c r="P60" s="119" t="str">
        <f>IF([1]Table4!P60=".","",IF([1]Table4!P60=-999777,"n.a.",IF([1]Table4!P60=-999666,"†   ",IF([1]Table4!P60=-999555,"*   ",[1]Table4!P60))))</f>
        <v/>
      </c>
      <c r="Q60" s="119" t="str">
        <f>IF([1]Table4!Q60=".","",IF([1]Table4!Q60=-999777,"n.a.",IF([1]Table4!Q60=-999666,"†   ",IF([1]Table4!Q60=-999555,"*   ",[1]Table4!Q60))))</f>
        <v/>
      </c>
      <c r="R60" s="119" t="str">
        <f>IF([1]Table4!R60=".","",IF([1]Table4!R60=-999777,"n.a.",IF([1]Table4!R60=-999666,"†   ",IF([1]Table4!R60=-999555,"*   ",[1]Table4!R60))))</f>
        <v/>
      </c>
      <c r="S60" s="119" t="str">
        <f>IF([1]Table4!S60=".","",IF([1]Table4!S60=-999777,"n.a.",IF([1]Table4!S60=-999666,"†   ",IF([1]Table4!S60=-999555,"*   ",[1]Table4!S60))))</f>
        <v/>
      </c>
      <c r="T60" s="123"/>
      <c r="U60" s="123"/>
      <c r="V60" s="123"/>
      <c r="W60" s="123"/>
      <c r="X60" s="123"/>
      <c r="Y60" s="123"/>
      <c r="Z60" s="124"/>
      <c r="AA60" s="125"/>
      <c r="AB60" s="125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</row>
    <row r="61" spans="1:45">
      <c r="A61" s="100" t="s">
        <v>1164</v>
      </c>
      <c r="B61" s="118">
        <f>IF([1]Table4!B61=".","",IF([1]Table4!B61=-999777,"n.a.",IF([1]Table4!B61=-999666,"†   ",IF([1]Table4!B61=-999555,"*   ",[1]Table4!B61))))</f>
        <v>46.4</v>
      </c>
      <c r="C61" s="119">
        <f>IF([1]Table4!C61=".","",IF([1]Table4!C61=-999777,"n.a.",IF([1]Table4!C61=-999666,"†   ",IF([1]Table4!C61=-999555,"*   ",[1]Table4!C61))))</f>
        <v>198.6</v>
      </c>
      <c r="D61" s="119">
        <f>IF([1]Table4!D61=".","",IF([1]Table4!D61=-999777,"n.a.",IF([1]Table4!D61=-999666,"†   ",IF([1]Table4!D61=-999555,"*   ",[1]Table4!D61))))</f>
        <v>53</v>
      </c>
      <c r="E61" s="119">
        <f>IF([1]Table4!E61=".","",IF([1]Table4!E61=-999777,"n.a.",IF([1]Table4!E61=-999666,"†   ",IF([1]Table4!E61=-999555,"*   ",[1]Table4!E61))))</f>
        <v>208.8</v>
      </c>
      <c r="F61" s="119">
        <f>IF([1]Table4!F61=".","",IF([1]Table4!F61=-999777,"n.a.",IF([1]Table4!F61=-999666,"†   ",IF([1]Table4!F61=-999555,"*   ",[1]Table4!F61))))</f>
        <v>59.3</v>
      </c>
      <c r="G61" s="119">
        <f>IF([1]Table4!G61=".","",IF([1]Table4!G61=-999777,"n.a.",IF([1]Table4!G61=-999666,"†   ",IF([1]Table4!G61=-999555,"*   ",[1]Table4!G61))))</f>
        <v>226.2</v>
      </c>
      <c r="H61" s="119">
        <f>IF([1]Table4!H61=".","",IF([1]Table4!H61=-999777,"n.a.",IF([1]Table4!H61=-999666,"†   ",IF([1]Table4!H61=-999555,"*   ",[1]Table4!H61))))</f>
        <v>72.5</v>
      </c>
      <c r="I61" s="119">
        <f>IF([1]Table4!I61=".","",IF([1]Table4!I61=-999777,"n.a.",IF([1]Table4!I61=-999666,"†   ",IF([1]Table4!I61=-999555,"*   ",[1]Table4!I61))))</f>
        <v>306.60000000000002</v>
      </c>
      <c r="J61" s="119">
        <f>IF([1]Table4!J61=".","",IF([1]Table4!J61=-999777,"n.a.",IF([1]Table4!J61=-999666,"†   ",IF([1]Table4!J61=-999555,"*   ",[1]Table4!J61))))</f>
        <v>88.2</v>
      </c>
      <c r="K61" s="119">
        <f>IF([1]Table4!K61=".","",IF([1]Table4!K61=-999777,"n.a.",IF([1]Table4!K61=-999666,"†   ",IF([1]Table4!K61=-999555,"*   ",[1]Table4!K61))))</f>
        <v>428.4</v>
      </c>
      <c r="L61" s="119">
        <f>IF([1]Table4!L61=".","",IF([1]Table4!L61=-999777,"n.a.",IF([1]Table4!L61=-999666,"†   ",IF([1]Table4!L61=-999555,"*   ",[1]Table4!L61))))</f>
        <v>104.4</v>
      </c>
      <c r="M61" s="119">
        <f>IF([1]Table4!M61=".","",IF([1]Table4!M61=-999777,"n.a.",IF([1]Table4!M61=-999666,"†   ",IF([1]Table4!M61=-999555,"*   ",[1]Table4!M61))))</f>
        <v>505.8</v>
      </c>
      <c r="N61" s="119">
        <f>IF([1]Table4!N61=".","",IF([1]Table4!N61=-999777,"n.a.",IF([1]Table4!N61=-999666,"†   ",IF([1]Table4!N61=-999555,"*   ",[1]Table4!N61))))</f>
        <v>132.5</v>
      </c>
      <c r="O61" s="119">
        <f>IF([1]Table4!O61=".","",IF([1]Table4!O61=-999777,"n.a.",IF([1]Table4!O61=-999666,"†   ",IF([1]Table4!O61=-999555,"*   ",[1]Table4!O61))))</f>
        <v>622.70000000000005</v>
      </c>
      <c r="P61" s="119">
        <f>IF([1]Table4!P61=".","",IF([1]Table4!P61=-999777,"n.a.",IF([1]Table4!P61=-999666,"†   ",IF([1]Table4!P61=-999555,"*   ",[1]Table4!P61))))</f>
        <v>78.400000000000006</v>
      </c>
      <c r="Q61" s="119">
        <f>IF([1]Table4!Q61=".","",IF([1]Table4!Q61=-999777,"n.a.",IF([1]Table4!Q61=-999666,"†   ",IF([1]Table4!Q61=-999555,"*   ",[1]Table4!Q61))))</f>
        <v>553.6</v>
      </c>
      <c r="R61" s="119">
        <f>IF([1]Table4!R61=".","",IF([1]Table4!R61=-999777,"n.a.",IF([1]Table4!R61=-999666,"†   ",IF([1]Table4!R61=-999555,"*   ",[1]Table4!R61))))</f>
        <v>84.7</v>
      </c>
      <c r="S61" s="119">
        <f>IF([1]Table4!S61=".","",IF([1]Table4!S61=-999777,"n.a.",IF([1]Table4!S61=-999666,"†   ",IF([1]Table4!S61=-999555,"*   ",[1]Table4!S61))))</f>
        <v>575.29999999999995</v>
      </c>
      <c r="T61" s="123"/>
      <c r="U61" s="123"/>
      <c r="V61" s="123"/>
      <c r="W61" s="123"/>
      <c r="X61" s="123"/>
      <c r="Y61" s="123"/>
      <c r="Z61" s="124"/>
      <c r="AA61" s="125"/>
      <c r="AB61" s="125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</row>
    <row r="62" spans="1:45">
      <c r="A62" s="100" t="s">
        <v>1165</v>
      </c>
      <c r="B62" s="118">
        <f>IF([1]Table4!B62=".","",IF([1]Table4!B62=-999777,"n.a.",IF([1]Table4!B62=-999666,"†   ",IF([1]Table4!B62=-999555,"*   ",[1]Table4!B62))))</f>
        <v>49.4</v>
      </c>
      <c r="C62" s="119">
        <f>IF([1]Table4!C62=".","",IF([1]Table4!C62=-999777,"n.a.",IF([1]Table4!C62=-999666,"†   ",IF([1]Table4!C62=-999555,"*   ",[1]Table4!C62))))</f>
        <v>132.19999999999999</v>
      </c>
      <c r="D62" s="119">
        <f>IF([1]Table4!D62=".","",IF([1]Table4!D62=-999777,"n.a.",IF([1]Table4!D62=-999666,"†   ",IF([1]Table4!D62=-999555,"*   ",[1]Table4!D62))))</f>
        <v>38.799999999999997</v>
      </c>
      <c r="E62" s="119">
        <f>IF([1]Table4!E62=".","",IF([1]Table4!E62=-999777,"n.a.",IF([1]Table4!E62=-999666,"†   ",IF([1]Table4!E62=-999555,"*   ",[1]Table4!E62))))</f>
        <v>88.9</v>
      </c>
      <c r="F62" s="119">
        <f>IF([1]Table4!F62=".","",IF([1]Table4!F62=-999777,"n.a.",IF([1]Table4!F62=-999666,"†   ",IF([1]Table4!F62=-999555,"*   ",[1]Table4!F62))))</f>
        <v>51.1</v>
      </c>
      <c r="G62" s="119">
        <f>IF([1]Table4!G62=".","",IF([1]Table4!G62=-999777,"n.a.",IF([1]Table4!G62=-999666,"†   ",IF([1]Table4!G62=-999555,"*   ",[1]Table4!G62))))</f>
        <v>130</v>
      </c>
      <c r="H62" s="119">
        <f>IF([1]Table4!H62=".","",IF([1]Table4!H62=-999777,"n.a.",IF([1]Table4!H62=-999666,"†   ",IF([1]Table4!H62=-999555,"*   ",[1]Table4!H62))))</f>
        <v>69.099999999999994</v>
      </c>
      <c r="I62" s="119">
        <f>IF([1]Table4!I62=".","",IF([1]Table4!I62=-999777,"n.a.",IF([1]Table4!I62=-999666,"†   ",IF([1]Table4!I62=-999555,"*   ",[1]Table4!I62))))</f>
        <v>144.80000000000001</v>
      </c>
      <c r="J62" s="119">
        <f>IF([1]Table4!J62=".","",IF([1]Table4!J62=-999777,"n.a.",IF([1]Table4!J62=-999666,"†   ",IF([1]Table4!J62=-999555,"*   ",[1]Table4!J62))))</f>
        <v>80</v>
      </c>
      <c r="K62" s="119">
        <f>IF([1]Table4!K62=".","",IF([1]Table4!K62=-999777,"n.a.",IF([1]Table4!K62=-999666,"†   ",IF([1]Table4!K62=-999555,"*   ",[1]Table4!K62))))</f>
        <v>204.1</v>
      </c>
      <c r="L62" s="119">
        <f>IF([1]Table4!L62=".","",IF([1]Table4!L62=-999777,"n.a.",IF([1]Table4!L62=-999666,"†   ",IF([1]Table4!L62=-999555,"*   ",[1]Table4!L62))))</f>
        <v>59.3</v>
      </c>
      <c r="M62" s="119">
        <f>IF([1]Table4!M62=".","",IF([1]Table4!M62=-999777,"n.a.",IF([1]Table4!M62=-999666,"†   ",IF([1]Table4!M62=-999555,"*   ",[1]Table4!M62))))</f>
        <v>176.9</v>
      </c>
      <c r="N62" s="119">
        <f>IF([1]Table4!N62=".","",IF([1]Table4!N62=-999777,"n.a.",IF([1]Table4!N62=-999666,"†   ",IF([1]Table4!N62=-999555,"*   ",[1]Table4!N62))))</f>
        <v>78.2</v>
      </c>
      <c r="O62" s="119">
        <f>IF([1]Table4!O62=".","",IF([1]Table4!O62=-999777,"n.a.",IF([1]Table4!O62=-999666,"†   ",IF([1]Table4!O62=-999555,"*   ",[1]Table4!O62))))</f>
        <v>242.4</v>
      </c>
      <c r="P62" s="119">
        <f>IF([1]Table4!P62=".","",IF([1]Table4!P62=-999777,"n.a.",IF([1]Table4!P62=-999666,"†   ",IF([1]Table4!P62=-999555,"*   ",[1]Table4!P62))))</f>
        <v>74.5</v>
      </c>
      <c r="Q62" s="119">
        <f>IF([1]Table4!Q62=".","",IF([1]Table4!Q62=-999777,"n.a.",IF([1]Table4!Q62=-999666,"†   ",IF([1]Table4!Q62=-999555,"*   ",[1]Table4!Q62))))</f>
        <v>236.1</v>
      </c>
      <c r="R62" s="119">
        <f>IF([1]Table4!R62=".","",IF([1]Table4!R62=-999777,"n.a.",IF([1]Table4!R62=-999666,"†   ",IF([1]Table4!R62=-999555,"*   ",[1]Table4!R62))))</f>
        <v>68</v>
      </c>
      <c r="S62" s="119">
        <f>IF([1]Table4!S62=".","",IF([1]Table4!S62=-999777,"n.a.",IF([1]Table4!S62=-999666,"†   ",IF([1]Table4!S62=-999555,"*   ",[1]Table4!S62))))</f>
        <v>261.3</v>
      </c>
      <c r="T62" s="123"/>
      <c r="U62" s="123"/>
      <c r="V62" s="123"/>
      <c r="W62" s="123"/>
      <c r="X62" s="123"/>
      <c r="Y62" s="123"/>
      <c r="Z62" s="124"/>
      <c r="AA62" s="125"/>
      <c r="AB62" s="125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</row>
    <row r="63" spans="1:45">
      <c r="A63" s="100"/>
      <c r="B63" s="118" t="str">
        <f>IF([1]Table4!B63=".","",IF([1]Table4!B63=-999777,"n.a.",IF([1]Table4!B63=-999666,"†   ",IF([1]Table4!B63=-999555,"*   ",[1]Table4!B63))))</f>
        <v/>
      </c>
      <c r="C63" s="119" t="str">
        <f>IF([1]Table4!C63=".","",IF([1]Table4!C63=-999777,"n.a.",IF([1]Table4!C63=-999666,"†   ",IF([1]Table4!C63=-999555,"*   ",[1]Table4!C63))))</f>
        <v/>
      </c>
      <c r="D63" s="119" t="str">
        <f>IF([1]Table4!D63=".","",IF([1]Table4!D63=-999777,"n.a.",IF([1]Table4!D63=-999666,"†   ",IF([1]Table4!D63=-999555,"*   ",[1]Table4!D63))))</f>
        <v/>
      </c>
      <c r="E63" s="119" t="str">
        <f>IF([1]Table4!E63=".","",IF([1]Table4!E63=-999777,"n.a.",IF([1]Table4!E63=-999666,"†   ",IF([1]Table4!E63=-999555,"*   ",[1]Table4!E63))))</f>
        <v/>
      </c>
      <c r="F63" s="119" t="str">
        <f>IF([1]Table4!F63=".","",IF([1]Table4!F63=-999777,"n.a.",IF([1]Table4!F63=-999666,"†   ",IF([1]Table4!F63=-999555,"*   ",[1]Table4!F63))))</f>
        <v/>
      </c>
      <c r="G63" s="119" t="str">
        <f>IF([1]Table4!G63=".","",IF([1]Table4!G63=-999777,"n.a.",IF([1]Table4!G63=-999666,"†   ",IF([1]Table4!G63=-999555,"*   ",[1]Table4!G63))))</f>
        <v/>
      </c>
      <c r="H63" s="119" t="str">
        <f>IF([1]Table4!H63=".","",IF([1]Table4!H63=-999777,"n.a.",IF([1]Table4!H63=-999666,"†   ",IF([1]Table4!H63=-999555,"*   ",[1]Table4!H63))))</f>
        <v/>
      </c>
      <c r="I63" s="119" t="str">
        <f>IF([1]Table4!I63=".","",IF([1]Table4!I63=-999777,"n.a.",IF([1]Table4!I63=-999666,"†   ",IF([1]Table4!I63=-999555,"*   ",[1]Table4!I63))))</f>
        <v/>
      </c>
      <c r="J63" s="119" t="str">
        <f>IF([1]Table4!J63=".","",IF([1]Table4!J63=-999777,"n.a.",IF([1]Table4!J63=-999666,"†   ",IF([1]Table4!J63=-999555,"*   ",[1]Table4!J63))))</f>
        <v/>
      </c>
      <c r="K63" s="119" t="str">
        <f>IF([1]Table4!K63=".","",IF([1]Table4!K63=-999777,"n.a.",IF([1]Table4!K63=-999666,"†   ",IF([1]Table4!K63=-999555,"*   ",[1]Table4!K63))))</f>
        <v/>
      </c>
      <c r="L63" s="119" t="str">
        <f>IF([1]Table4!L63=".","",IF([1]Table4!L63=-999777,"n.a.",IF([1]Table4!L63=-999666,"†   ",IF([1]Table4!L63=-999555,"*   ",[1]Table4!L63))))</f>
        <v/>
      </c>
      <c r="M63" s="119" t="str">
        <f>IF([1]Table4!M63=".","",IF([1]Table4!M63=-999777,"n.a.",IF([1]Table4!M63=-999666,"†   ",IF([1]Table4!M63=-999555,"*   ",[1]Table4!M63))))</f>
        <v/>
      </c>
      <c r="N63" s="119" t="str">
        <f>IF([1]Table4!N63=".","",IF([1]Table4!N63=-999777,"n.a.",IF([1]Table4!N63=-999666,"†   ",IF([1]Table4!N63=-999555,"*   ",[1]Table4!N63))))</f>
        <v/>
      </c>
      <c r="O63" s="119" t="str">
        <f>IF([1]Table4!O63=".","",IF([1]Table4!O63=-999777,"n.a.",IF([1]Table4!O63=-999666,"†   ",IF([1]Table4!O63=-999555,"*   ",[1]Table4!O63))))</f>
        <v/>
      </c>
      <c r="P63" s="119" t="str">
        <f>IF([1]Table4!P63=".","",IF([1]Table4!P63=-999777,"n.a.",IF([1]Table4!P63=-999666,"†   ",IF([1]Table4!P63=-999555,"*   ",[1]Table4!P63))))</f>
        <v/>
      </c>
      <c r="Q63" s="119" t="str">
        <f>IF([1]Table4!Q63=".","",IF([1]Table4!Q63=-999777,"n.a.",IF([1]Table4!Q63=-999666,"†   ",IF([1]Table4!Q63=-999555,"*   ",[1]Table4!Q63))))</f>
        <v/>
      </c>
      <c r="R63" s="119" t="str">
        <f>IF([1]Table4!R63=".","",IF([1]Table4!R63=-999777,"n.a.",IF([1]Table4!R63=-999666,"†   ",IF([1]Table4!R63=-999555,"*   ",[1]Table4!R63))))</f>
        <v/>
      </c>
      <c r="S63" s="119" t="str">
        <f>IF([1]Table4!S63=".","",IF([1]Table4!S63=-999777,"n.a.",IF([1]Table4!S63=-999666,"†   ",IF([1]Table4!S63=-999555,"*   ",[1]Table4!S63))))</f>
        <v/>
      </c>
      <c r="T63" s="123"/>
      <c r="U63" s="123"/>
      <c r="V63" s="123"/>
      <c r="W63" s="123"/>
      <c r="X63" s="123"/>
      <c r="Y63" s="123"/>
      <c r="Z63" s="124"/>
      <c r="AA63" s="125"/>
      <c r="AB63" s="125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</row>
    <row r="64" spans="1:45">
      <c r="A64" s="122" t="s">
        <v>1166</v>
      </c>
      <c r="B64" s="118" t="str">
        <f>IF([1]Table4!B64=".","",IF([1]Table4!B64=-999777,"n.a.",IF([1]Table4!B64=-999666,"†   ",IF([1]Table4!B64=-999555,"*   ",[1]Table4!B64))))</f>
        <v/>
      </c>
      <c r="C64" s="119" t="str">
        <f>IF([1]Table4!C64=".","",IF([1]Table4!C64=-999777,"n.a.",IF([1]Table4!C64=-999666,"†   ",IF([1]Table4!C64=-999555,"*   ",[1]Table4!C64))))</f>
        <v/>
      </c>
      <c r="D64" s="119" t="str">
        <f>IF([1]Table4!D64=".","",IF([1]Table4!D64=-999777,"n.a.",IF([1]Table4!D64=-999666,"†   ",IF([1]Table4!D64=-999555,"*   ",[1]Table4!D64))))</f>
        <v/>
      </c>
      <c r="E64" s="119" t="str">
        <f>IF([1]Table4!E64=".","",IF([1]Table4!E64=-999777,"n.a.",IF([1]Table4!E64=-999666,"†   ",IF([1]Table4!E64=-999555,"*   ",[1]Table4!E64))))</f>
        <v/>
      </c>
      <c r="F64" s="119" t="str">
        <f>IF([1]Table4!F64=".","",IF([1]Table4!F64=-999777,"n.a.",IF([1]Table4!F64=-999666,"†   ",IF([1]Table4!F64=-999555,"*   ",[1]Table4!F64))))</f>
        <v/>
      </c>
      <c r="G64" s="119" t="str">
        <f>IF([1]Table4!G64=".","",IF([1]Table4!G64=-999777,"n.a.",IF([1]Table4!G64=-999666,"†   ",IF([1]Table4!G64=-999555,"*   ",[1]Table4!G64))))</f>
        <v/>
      </c>
      <c r="H64" s="119" t="str">
        <f>IF([1]Table4!H64=".","",IF([1]Table4!H64=-999777,"n.a.",IF([1]Table4!H64=-999666,"†   ",IF([1]Table4!H64=-999555,"*   ",[1]Table4!H64))))</f>
        <v/>
      </c>
      <c r="I64" s="119" t="str">
        <f>IF([1]Table4!I64=".","",IF([1]Table4!I64=-999777,"n.a.",IF([1]Table4!I64=-999666,"†   ",IF([1]Table4!I64=-999555,"*   ",[1]Table4!I64))))</f>
        <v/>
      </c>
      <c r="J64" s="119" t="str">
        <f>IF([1]Table4!J64=".","",IF([1]Table4!J64=-999777,"n.a.",IF([1]Table4!J64=-999666,"†   ",IF([1]Table4!J64=-999555,"*   ",[1]Table4!J64))))</f>
        <v/>
      </c>
      <c r="K64" s="119" t="str">
        <f>IF([1]Table4!K64=".","",IF([1]Table4!K64=-999777,"n.a.",IF([1]Table4!K64=-999666,"†   ",IF([1]Table4!K64=-999555,"*   ",[1]Table4!K64))))</f>
        <v/>
      </c>
      <c r="L64" s="119" t="str">
        <f>IF([1]Table4!L64=".","",IF([1]Table4!L64=-999777,"n.a.",IF([1]Table4!L64=-999666,"†   ",IF([1]Table4!L64=-999555,"*   ",[1]Table4!L64))))</f>
        <v/>
      </c>
      <c r="M64" s="119" t="str">
        <f>IF([1]Table4!M64=".","",IF([1]Table4!M64=-999777,"n.a.",IF([1]Table4!M64=-999666,"†   ",IF([1]Table4!M64=-999555,"*   ",[1]Table4!M64))))</f>
        <v/>
      </c>
      <c r="N64" s="119" t="str">
        <f>IF([1]Table4!N64=".","",IF([1]Table4!N64=-999777,"n.a.",IF([1]Table4!N64=-999666,"†   ",IF([1]Table4!N64=-999555,"*   ",[1]Table4!N64))))</f>
        <v/>
      </c>
      <c r="O64" s="119" t="str">
        <f>IF([1]Table4!O64=".","",IF([1]Table4!O64=-999777,"n.a.",IF([1]Table4!O64=-999666,"†   ",IF([1]Table4!O64=-999555,"*   ",[1]Table4!O64))))</f>
        <v/>
      </c>
      <c r="P64" s="119" t="str">
        <f>IF([1]Table4!P64=".","",IF([1]Table4!P64=-999777,"n.a.",IF([1]Table4!P64=-999666,"†   ",IF([1]Table4!P64=-999555,"*   ",[1]Table4!P64))))</f>
        <v/>
      </c>
      <c r="Q64" s="119" t="str">
        <f>IF([1]Table4!Q64=".","",IF([1]Table4!Q64=-999777,"n.a.",IF([1]Table4!Q64=-999666,"†   ",IF([1]Table4!Q64=-999555,"*   ",[1]Table4!Q64))))</f>
        <v/>
      </c>
      <c r="R64" s="119" t="str">
        <f>IF([1]Table4!R64=".","",IF([1]Table4!R64=-999777,"n.a.",IF([1]Table4!R64=-999666,"†   ",IF([1]Table4!R64=-999555,"*   ",[1]Table4!R64))))</f>
        <v/>
      </c>
      <c r="S64" s="119" t="str">
        <f>IF([1]Table4!S64=".","",IF([1]Table4!S64=-999777,"n.a.",IF([1]Table4!S64=-999666,"†   ",IF([1]Table4!S64=-999555,"*   ",[1]Table4!S64))))</f>
        <v/>
      </c>
      <c r="T64" s="120"/>
      <c r="U64" s="120"/>
      <c r="V64" s="120"/>
      <c r="W64" s="120"/>
      <c r="X64" s="120"/>
      <c r="Y64" s="100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</row>
    <row r="65" spans="1:37">
      <c r="A65" s="100" t="s">
        <v>1167</v>
      </c>
      <c r="B65" s="118">
        <f>IF([1]Table4!B65=".","",IF([1]Table4!B65=-999777,"n.a.",IF([1]Table4!B65=-999666,"†   ",IF([1]Table4!B65=-999555,"*   ",[1]Table4!B65))))</f>
        <v>100.3</v>
      </c>
      <c r="C65" s="119">
        <f>IF([1]Table4!C65=".","",IF([1]Table4!C65=-999777,"n.a.",IF([1]Table4!C65=-999666,"†   ",IF([1]Table4!C65=-999555,"*   ",[1]Table4!C65))))</f>
        <v>269.3</v>
      </c>
      <c r="D65" s="119">
        <f>IF([1]Table4!D65=".","",IF([1]Table4!D65=-999777,"n.a.",IF([1]Table4!D65=-999666,"†   ",IF([1]Table4!D65=-999555,"*   ",[1]Table4!D65))))</f>
        <v>98.9</v>
      </c>
      <c r="E65" s="119">
        <f>IF([1]Table4!E65=".","",IF([1]Table4!E65=-999777,"n.a.",IF([1]Table4!E65=-999666,"†   ",IF([1]Table4!E65=-999555,"*   ",[1]Table4!E65))))</f>
        <v>270.10000000000002</v>
      </c>
      <c r="F65" s="119">
        <f>IF([1]Table4!F65=".","",IF([1]Table4!F65=-999777,"n.a.",IF([1]Table4!F65=-999666,"†   ",IF([1]Table4!F65=-999555,"*   ",[1]Table4!F65))))</f>
        <v>104.1</v>
      </c>
      <c r="G65" s="119">
        <f>IF([1]Table4!G65=".","",IF([1]Table4!G65=-999777,"n.a.",IF([1]Table4!G65=-999666,"†   ",IF([1]Table4!G65=-999555,"*   ",[1]Table4!G65))))</f>
        <v>303.89999999999998</v>
      </c>
      <c r="H65" s="119">
        <f>IF([1]Table4!H65=".","",IF([1]Table4!H65=-999777,"n.a.",IF([1]Table4!H65=-999666,"†   ",IF([1]Table4!H65=-999555,"*   ",[1]Table4!H65))))</f>
        <v>132.1</v>
      </c>
      <c r="I65" s="119">
        <f>IF([1]Table4!I65=".","",IF([1]Table4!I65=-999777,"n.a.",IF([1]Table4!I65=-999666,"†   ",IF([1]Table4!I65=-999555,"*   ",[1]Table4!I65))))</f>
        <v>404.9</v>
      </c>
      <c r="J65" s="119">
        <f>IF([1]Table4!J65=".","",IF([1]Table4!J65=-999777,"n.a.",IF([1]Table4!J65=-999666,"†   ",IF([1]Table4!J65=-999555,"*   ",[1]Table4!J65))))</f>
        <v>172.6</v>
      </c>
      <c r="K65" s="119">
        <f>IF([1]Table4!K65=".","",IF([1]Table4!K65=-999777,"n.a.",IF([1]Table4!K65=-999666,"†   ",IF([1]Table4!K65=-999555,"*   ",[1]Table4!K65))))</f>
        <v>560.79999999999995</v>
      </c>
      <c r="L65" s="119">
        <f>IF([1]Table4!L65=".","",IF([1]Table4!L65=-999777,"n.a.",IF([1]Table4!L65=-999666,"†   ",IF([1]Table4!L65=-999555,"*   ",[1]Table4!L65))))</f>
        <v>184.7</v>
      </c>
      <c r="M65" s="119">
        <f>IF([1]Table4!M65=".","",IF([1]Table4!M65=-999777,"n.a.",IF([1]Table4!M65=-999666,"†   ",IF([1]Table4!M65=-999555,"*   ",[1]Table4!M65))))</f>
        <v>626.5</v>
      </c>
      <c r="N65" s="119">
        <f>IF([1]Table4!N65=".","",IF([1]Table4!N65=-999777,"n.a.",IF([1]Table4!N65=-999666,"†   ",IF([1]Table4!N65=-999555,"*   ",[1]Table4!N65))))</f>
        <v>234.8</v>
      </c>
      <c r="O65" s="119">
        <f>IF([1]Table4!O65=".","",IF([1]Table4!O65=-999777,"n.a.",IF([1]Table4!O65=-999666,"†   ",IF([1]Table4!O65=-999555,"*   ",[1]Table4!O65))))</f>
        <v>780.1</v>
      </c>
      <c r="P65" s="119">
        <f>IF([1]Table4!P65=".","",IF([1]Table4!P65=-999777,"n.a.",IF([1]Table4!P65=-999666,"†   ",IF([1]Table4!P65=-999555,"*   ",[1]Table4!P65))))</f>
        <v>174.5</v>
      </c>
      <c r="Q65" s="119">
        <f>IF([1]Table4!Q65=".","",IF([1]Table4!Q65=-999777,"n.a.",IF([1]Table4!Q65=-999666,"†   ",IF([1]Table4!Q65=-999555,"*   ",[1]Table4!Q65))))</f>
        <v>713.4</v>
      </c>
      <c r="R65" s="119">
        <f>IF([1]Table4!R65=".","",IF([1]Table4!R65=-999777,"n.a.",IF([1]Table4!R65=-999666,"†   ",IF([1]Table4!R65=-999555,"*   ",[1]Table4!R65))))</f>
        <v>195.4</v>
      </c>
      <c r="S65" s="119">
        <f>IF([1]Table4!S65=".","",IF([1]Table4!S65=-999777,"n.a.",IF([1]Table4!S65=-999666,"†   ",IF([1]Table4!S65=-999555,"*   ",[1]Table4!S65))))</f>
        <v>783</v>
      </c>
      <c r="T65" s="120"/>
      <c r="U65" s="120"/>
      <c r="V65" s="120"/>
      <c r="W65" s="120"/>
      <c r="X65" s="120"/>
      <c r="Y65" s="100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</row>
    <row r="66" spans="1:37">
      <c r="A66" s="100" t="s">
        <v>1168</v>
      </c>
      <c r="B66" s="118">
        <f>IF([1]Table4!B66=".","",IF([1]Table4!B66=-999777,"n.a.",IF([1]Table4!B66=-999666,"†   ",IF([1]Table4!B66=-999555,"*   ",[1]Table4!B66))))</f>
        <v>2</v>
      </c>
      <c r="C66" s="119">
        <f>IF([1]Table4!C66=".","",IF([1]Table4!C66=-999777,"n.a.",IF([1]Table4!C66=-999666,"†   ",IF([1]Table4!C66=-999555,"*   ",[1]Table4!C66))))</f>
        <v>38.4</v>
      </c>
      <c r="D66" s="119">
        <f>IF([1]Table4!D66=".","",IF([1]Table4!D66=-999777,"n.a.",IF([1]Table4!D66=-999666,"†   ",IF([1]Table4!D66=-999555,"*   ",[1]Table4!D66))))</f>
        <v>3.2</v>
      </c>
      <c r="E66" s="119">
        <f>IF([1]Table4!E66=".","",IF([1]Table4!E66=-999777,"n.a.",IF([1]Table4!E66=-999666,"†   ",IF([1]Table4!E66=-999555,"*   ",[1]Table4!E66))))</f>
        <v>38.700000000000003</v>
      </c>
      <c r="F66" s="119">
        <f>IF([1]Table4!F66=".","",IF([1]Table4!F66=-999777,"n.a.",IF([1]Table4!F66=-999666,"†   ",IF([1]Table4!F66=-999555,"*   ",[1]Table4!F66))))</f>
        <v>4.9000000000000004</v>
      </c>
      <c r="G66" s="119">
        <f>IF([1]Table4!G66=".","",IF([1]Table4!G66=-999777,"n.a.",IF([1]Table4!G66=-999666,"†   ",IF([1]Table4!G66=-999555,"*   ",[1]Table4!G66))))</f>
        <v>43.8</v>
      </c>
      <c r="H66" s="119">
        <f>IF([1]Table4!H66=".","",IF([1]Table4!H66=-999777,"n.a.",IF([1]Table4!H66=-999666,"†   ",IF([1]Table4!H66=-999555,"*   ",[1]Table4!H66))))</f>
        <v>4.2</v>
      </c>
      <c r="I66" s="119">
        <f>IF([1]Table4!I66=".","",IF([1]Table4!I66=-999777,"n.a.",IF([1]Table4!I66=-999666,"†   ",IF([1]Table4!I66=-999555,"*   ",[1]Table4!I66))))</f>
        <v>43.4</v>
      </c>
      <c r="J66" s="119">
        <f>IF([1]Table4!J66=".","",IF([1]Table4!J66=-999777,"n.a.",IF([1]Table4!J66=-999666,"†   ",IF([1]Table4!J66=-999555,"*   ",[1]Table4!J66))))</f>
        <v>4.8</v>
      </c>
      <c r="K66" s="119">
        <f>IF([1]Table4!K66=".","",IF([1]Table4!K66=-999777,"n.a.",IF([1]Table4!K66=-999666,"†   ",IF([1]Table4!K66=-999555,"*   ",[1]Table4!K66))))</f>
        <v>55.2</v>
      </c>
      <c r="L66" s="119">
        <f>IF([1]Table4!L66=".","",IF([1]Table4!L66=-999777,"n.a.",IF([1]Table4!L66=-999666,"†   ",IF([1]Table4!L66=-999555,"*   ",[1]Table4!L66))))</f>
        <v>4</v>
      </c>
      <c r="M66" s="119">
        <f>IF([1]Table4!M66=".","",IF([1]Table4!M66=-999777,"n.a.",IF([1]Table4!M66=-999666,"†   ",IF([1]Table4!M66=-999555,"*   ",[1]Table4!M66))))</f>
        <v>54.1</v>
      </c>
      <c r="N66" s="119">
        <f>IF([1]Table4!N66=".","",IF([1]Table4!N66=-999777,"n.a.",IF([1]Table4!N66=-999666,"†   ",IF([1]Table4!N66=-999555,"*   ",[1]Table4!N66))))</f>
        <v>5.0999999999999996</v>
      </c>
      <c r="O66" s="119">
        <f>IF([1]Table4!O66=".","",IF([1]Table4!O66=-999777,"n.a.",IF([1]Table4!O66=-999666,"†   ",IF([1]Table4!O66=-999555,"*   ",[1]Table4!O66))))</f>
        <v>71.3</v>
      </c>
      <c r="P66" s="119">
        <f>IF([1]Table4!P66=".","",IF([1]Table4!P66=-999777,"n.a.",IF([1]Table4!P66=-999666,"†   ",IF([1]Table4!P66=-999555,"*   ",[1]Table4!P66))))</f>
        <v>5.0999999999999996</v>
      </c>
      <c r="Q66" s="119">
        <f>IF([1]Table4!Q66=".","",IF([1]Table4!Q66=-999777,"n.a.",IF([1]Table4!Q66=-999666,"†   ",IF([1]Table4!Q66=-999555,"*   ",[1]Table4!Q66))))</f>
        <v>57.2</v>
      </c>
      <c r="R66" s="119">
        <f>IF([1]Table4!R66=".","",IF([1]Table4!R66=-999777,"n.a.",IF([1]Table4!R66=-999666,"†   ",IF([1]Table4!R66=-999555,"*   ",[1]Table4!R66))))</f>
        <v>5.4</v>
      </c>
      <c r="S66" s="119">
        <f>IF([1]Table4!S66=".","",IF([1]Table4!S66=-999777,"n.a.",IF([1]Table4!S66=-999666,"†   ",IF([1]Table4!S66=-999555,"*   ",[1]Table4!S66))))</f>
        <v>70.3</v>
      </c>
      <c r="T66" s="120"/>
      <c r="U66" s="120"/>
      <c r="V66" s="120"/>
      <c r="W66" s="120"/>
      <c r="X66" s="120"/>
      <c r="Y66" s="100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</row>
    <row r="67" spans="1:37" s="100" customFormat="1">
      <c r="A67" s="122"/>
      <c r="B67" s="118" t="str">
        <f>IF([1]Table4!B67=".","",IF([1]Table4!B67=-999777,"n.a.",IF([1]Table4!B67=-999666,"†   ",IF([1]Table4!B67=-999555,"*   ",[1]Table4!B67))))</f>
        <v/>
      </c>
      <c r="C67" s="119" t="str">
        <f>IF([1]Table4!C67=".","",IF([1]Table4!C67=-999777,"n.a.",IF([1]Table4!C67=-999666,"†   ",IF([1]Table4!C67=-999555,"*   ",[1]Table4!C67))))</f>
        <v/>
      </c>
      <c r="D67" s="119" t="str">
        <f>IF([1]Table4!D67=".","",IF([1]Table4!D67=-999777,"n.a.",IF([1]Table4!D67=-999666,"†   ",IF([1]Table4!D67=-999555,"*   ",[1]Table4!D67))))</f>
        <v/>
      </c>
      <c r="E67" s="119" t="str">
        <f>IF([1]Table4!E67=".","",IF([1]Table4!E67=-999777,"n.a.",IF([1]Table4!E67=-999666,"†   ",IF([1]Table4!E67=-999555,"*   ",[1]Table4!E67))))</f>
        <v/>
      </c>
      <c r="F67" s="119" t="str">
        <f>IF([1]Table4!F67=".","",IF([1]Table4!F67=-999777,"n.a.",IF([1]Table4!F67=-999666,"†   ",IF([1]Table4!F67=-999555,"*   ",[1]Table4!F67))))</f>
        <v/>
      </c>
      <c r="G67" s="119" t="str">
        <f>IF([1]Table4!G67=".","",IF([1]Table4!G67=-999777,"n.a.",IF([1]Table4!G67=-999666,"†   ",IF([1]Table4!G67=-999555,"*   ",[1]Table4!G67))))</f>
        <v/>
      </c>
      <c r="H67" s="119" t="str">
        <f>IF([1]Table4!H67=".","",IF([1]Table4!H67=-999777,"n.a.",IF([1]Table4!H67=-999666,"†   ",IF([1]Table4!H67=-999555,"*   ",[1]Table4!H67))))</f>
        <v/>
      </c>
      <c r="I67" s="119" t="str">
        <f>IF([1]Table4!I67=".","",IF([1]Table4!I67=-999777,"n.a.",IF([1]Table4!I67=-999666,"†   ",IF([1]Table4!I67=-999555,"*   ",[1]Table4!I67))))</f>
        <v/>
      </c>
      <c r="J67" s="119" t="str">
        <f>IF([1]Table4!J67=".","",IF([1]Table4!J67=-999777,"n.a.",IF([1]Table4!J67=-999666,"†   ",IF([1]Table4!J67=-999555,"*   ",[1]Table4!J67))))</f>
        <v/>
      </c>
      <c r="K67" s="119" t="str">
        <f>IF([1]Table4!K67=".","",IF([1]Table4!K67=-999777,"n.a.",IF([1]Table4!K67=-999666,"†   ",IF([1]Table4!K67=-999555,"*   ",[1]Table4!K67))))</f>
        <v/>
      </c>
      <c r="L67" s="119" t="str">
        <f>IF([1]Table4!L67=".","",IF([1]Table4!L67=-999777,"n.a.",IF([1]Table4!L67=-999666,"†   ",IF([1]Table4!L67=-999555,"*   ",[1]Table4!L67))))</f>
        <v/>
      </c>
      <c r="M67" s="119" t="str">
        <f>IF([1]Table4!M67=".","",IF([1]Table4!M67=-999777,"n.a.",IF([1]Table4!M67=-999666,"†   ",IF([1]Table4!M67=-999555,"*   ",[1]Table4!M67))))</f>
        <v/>
      </c>
      <c r="N67" s="119" t="str">
        <f>IF([1]Table4!N67=".","",IF([1]Table4!N67=-999777,"n.a.",IF([1]Table4!N67=-999666,"†   ",IF([1]Table4!N67=-999555,"*   ",[1]Table4!N67))))</f>
        <v/>
      </c>
      <c r="O67" s="119" t="str">
        <f>IF([1]Table4!O67=".","",IF([1]Table4!O67=-999777,"n.a.",IF([1]Table4!O67=-999666,"†   ",IF([1]Table4!O67=-999555,"*   ",[1]Table4!O67))))</f>
        <v/>
      </c>
      <c r="P67" s="119" t="str">
        <f>IF([1]Table4!P67=".","",IF([1]Table4!P67=-999777,"n.a.",IF([1]Table4!P67=-999666,"†   ",IF([1]Table4!P67=-999555,"*   ",[1]Table4!P67))))</f>
        <v/>
      </c>
      <c r="Q67" s="119" t="str">
        <f>IF([1]Table4!Q67=".","",IF([1]Table4!Q67=-999777,"n.a.",IF([1]Table4!Q67=-999666,"†   ",IF([1]Table4!Q67=-999555,"*   ",[1]Table4!Q67))))</f>
        <v/>
      </c>
      <c r="R67" s="119" t="str">
        <f>IF([1]Table4!R67=".","",IF([1]Table4!R67=-999777,"n.a.",IF([1]Table4!R67=-999666,"†   ",IF([1]Table4!R67=-999555,"*   ",[1]Table4!R67))))</f>
        <v/>
      </c>
      <c r="S67" s="119" t="str">
        <f>IF([1]Table4!S67=".","",IF([1]Table4!S67=-999777,"n.a.",IF([1]Table4!S67=-999666,"†   ",IF([1]Table4!S67=-999555,"*   ",[1]Table4!S67))))</f>
        <v/>
      </c>
      <c r="T67" s="129"/>
      <c r="U67" s="129"/>
      <c r="V67" s="129"/>
      <c r="W67" s="129"/>
      <c r="X67" s="129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</row>
    <row r="68" spans="1:37">
      <c r="A68" s="122" t="s">
        <v>1169</v>
      </c>
      <c r="B68" s="118" t="str">
        <f>IF([1]Table4!B68=".","",IF([1]Table4!B68=-999777,"n.a.",IF([1]Table4!B68=-999666,"†   ",IF([1]Table4!B68=-999555,"*   ",[1]Table4!B68))))</f>
        <v/>
      </c>
      <c r="C68" s="119" t="str">
        <f>IF([1]Table4!C68=".","",IF([1]Table4!C68=-999777,"n.a.",IF([1]Table4!C68=-999666,"†   ",IF([1]Table4!C68=-999555,"*   ",[1]Table4!C68))))</f>
        <v/>
      </c>
      <c r="D68" s="119" t="str">
        <f>IF([1]Table4!D68=".","",IF([1]Table4!D68=-999777,"n.a.",IF([1]Table4!D68=-999666,"†   ",IF([1]Table4!D68=-999555,"*   ",[1]Table4!D68))))</f>
        <v/>
      </c>
      <c r="E68" s="119" t="str">
        <f>IF([1]Table4!E68=".","",IF([1]Table4!E68=-999777,"n.a.",IF([1]Table4!E68=-999666,"†   ",IF([1]Table4!E68=-999555,"*   ",[1]Table4!E68))))</f>
        <v/>
      </c>
      <c r="F68" s="119" t="str">
        <f>IF([1]Table4!F68=".","",IF([1]Table4!F68=-999777,"n.a.",IF([1]Table4!F68=-999666,"†   ",IF([1]Table4!F68=-999555,"*   ",[1]Table4!F68))))</f>
        <v/>
      </c>
      <c r="G68" s="119" t="str">
        <f>IF([1]Table4!G68=".","",IF([1]Table4!G68=-999777,"n.a.",IF([1]Table4!G68=-999666,"†   ",IF([1]Table4!G68=-999555,"*   ",[1]Table4!G68))))</f>
        <v/>
      </c>
      <c r="H68" s="119" t="str">
        <f>IF([1]Table4!H68=".","",IF([1]Table4!H68=-999777,"n.a.",IF([1]Table4!H68=-999666,"†   ",IF([1]Table4!H68=-999555,"*   ",[1]Table4!H68))))</f>
        <v/>
      </c>
      <c r="I68" s="119" t="str">
        <f>IF([1]Table4!I68=".","",IF([1]Table4!I68=-999777,"n.a.",IF([1]Table4!I68=-999666,"†   ",IF([1]Table4!I68=-999555,"*   ",[1]Table4!I68))))</f>
        <v/>
      </c>
      <c r="J68" s="119" t="str">
        <f>IF([1]Table4!J68=".","",IF([1]Table4!J68=-999777,"n.a.",IF([1]Table4!J68=-999666,"†   ",IF([1]Table4!J68=-999555,"*   ",[1]Table4!J68))))</f>
        <v/>
      </c>
      <c r="K68" s="119" t="str">
        <f>IF([1]Table4!K68=".","",IF([1]Table4!K68=-999777,"n.a.",IF([1]Table4!K68=-999666,"†   ",IF([1]Table4!K68=-999555,"*   ",[1]Table4!K68))))</f>
        <v/>
      </c>
      <c r="L68" s="119" t="str">
        <f>IF([1]Table4!L68=".","",IF([1]Table4!L68=-999777,"n.a.",IF([1]Table4!L68=-999666,"†   ",IF([1]Table4!L68=-999555,"*   ",[1]Table4!L68))))</f>
        <v/>
      </c>
      <c r="M68" s="119" t="str">
        <f>IF([1]Table4!M68=".","",IF([1]Table4!M68=-999777,"n.a.",IF([1]Table4!M68=-999666,"†   ",IF([1]Table4!M68=-999555,"*   ",[1]Table4!M68))))</f>
        <v/>
      </c>
      <c r="N68" s="119" t="str">
        <f>IF([1]Table4!N68=".","",IF([1]Table4!N68=-999777,"n.a.",IF([1]Table4!N68=-999666,"†   ",IF([1]Table4!N68=-999555,"*   ",[1]Table4!N68))))</f>
        <v/>
      </c>
      <c r="O68" s="119" t="str">
        <f>IF([1]Table4!O68=".","",IF([1]Table4!O68=-999777,"n.a.",IF([1]Table4!O68=-999666,"†   ",IF([1]Table4!O68=-999555,"*   ",[1]Table4!O68))))</f>
        <v/>
      </c>
      <c r="P68" s="119" t="str">
        <f>IF([1]Table4!P68=".","",IF([1]Table4!P68=-999777,"n.a.",IF([1]Table4!P68=-999666,"†   ",IF([1]Table4!P68=-999555,"*   ",[1]Table4!P68))))</f>
        <v/>
      </c>
      <c r="Q68" s="119" t="str">
        <f>IF([1]Table4!Q68=".","",IF([1]Table4!Q68=-999777,"n.a.",IF([1]Table4!Q68=-999666,"†   ",IF([1]Table4!Q68=-999555,"*   ",[1]Table4!Q68))))</f>
        <v/>
      </c>
      <c r="R68" s="119" t="str">
        <f>IF([1]Table4!R68=".","",IF([1]Table4!R68=-999777,"n.a.",IF([1]Table4!R68=-999666,"†   ",IF([1]Table4!R68=-999555,"*   ",[1]Table4!R68))))</f>
        <v/>
      </c>
      <c r="S68" s="119" t="str">
        <f>IF([1]Table4!S68=".","",IF([1]Table4!S68=-999777,"n.a.",IF([1]Table4!S68=-999666,"†   ",IF([1]Table4!S68=-999555,"*   ",[1]Table4!S68))))</f>
        <v/>
      </c>
      <c r="T68" s="129"/>
      <c r="U68" s="129"/>
      <c r="V68" s="129"/>
      <c r="W68" s="121"/>
      <c r="X68" s="129"/>
      <c r="Y68" s="100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</row>
    <row r="69" spans="1:37">
      <c r="A69" s="100" t="s">
        <v>1170</v>
      </c>
      <c r="B69" s="118">
        <f>IF([1]Table4!B69=".","",IF([1]Table4!B69=-999777,"n.a.",IF([1]Table4!B69=-999666,"†   ",IF([1]Table4!B69=-999555,"*   ",[1]Table4!B69))))</f>
        <v>0.2</v>
      </c>
      <c r="C69" s="119">
        <f>IF([1]Table4!C69=".","",IF([1]Table4!C69=-999777,"n.a.",IF([1]Table4!C69=-999666,"†   ",IF([1]Table4!C69=-999555,"*   ",[1]Table4!C69))))</f>
        <v>-0.6</v>
      </c>
      <c r="D69" s="119">
        <f>IF([1]Table4!D69=".","",IF([1]Table4!D69=-999777,"n.a.",IF([1]Table4!D69=-999666,"†   ",IF([1]Table4!D69=-999555,"*   ",[1]Table4!D69))))</f>
        <v>0.5</v>
      </c>
      <c r="E69" s="119">
        <f>IF([1]Table4!E69=".","",IF([1]Table4!E69=-999777,"n.a.",IF([1]Table4!E69=-999666,"†   ",IF([1]Table4!E69=-999555,"*   ",[1]Table4!E69))))</f>
        <v>-0.6</v>
      </c>
      <c r="F69" s="119">
        <f>IF([1]Table4!F69=".","",IF([1]Table4!F69=-999777,"n.a.",IF([1]Table4!F69=-999666,"†   ",IF([1]Table4!F69=-999555,"*   ",[1]Table4!F69))))</f>
        <v>1</v>
      </c>
      <c r="G69" s="119">
        <f>IF([1]Table4!G69=".","",IF([1]Table4!G69=-999777,"n.a.",IF([1]Table4!G69=-999666,"†   ",IF([1]Table4!G69=-999555,"*   ",[1]Table4!G69))))</f>
        <v>-0.2</v>
      </c>
      <c r="H69" s="119">
        <f>IF([1]Table4!H69=".","",IF([1]Table4!H69=-999777,"n.a.",IF([1]Table4!H69=-999666,"†   ",IF([1]Table4!H69=-999555,"*   ",[1]Table4!H69))))</f>
        <v>0.5</v>
      </c>
      <c r="I69" s="119">
        <f>IF([1]Table4!I69=".","",IF([1]Table4!I69=-999777,"n.a.",IF([1]Table4!I69=-999666,"†   ",IF([1]Table4!I69=-999555,"*   ",[1]Table4!I69))))</f>
        <v>-1.8</v>
      </c>
      <c r="J69" s="119">
        <f>IF([1]Table4!J69=".","",IF([1]Table4!J69=-999777,"n.a.",IF([1]Table4!J69=-999666,"†   ",IF([1]Table4!J69=-999555,"*   ",[1]Table4!J69))))</f>
        <v>1.2</v>
      </c>
      <c r="K69" s="119">
        <f>IF([1]Table4!K69=".","",IF([1]Table4!K69=-999777,"n.a.",IF([1]Table4!K69=-999666,"†   ",IF([1]Table4!K69=-999555,"*   ",[1]Table4!K69))))</f>
        <v>0.1</v>
      </c>
      <c r="L69" s="119">
        <f>IF([1]Table4!L69=".","",IF([1]Table4!L69=-999777,"n.a.",IF([1]Table4!L69=-999666,"†   ",IF([1]Table4!L69=-999555,"*   ",[1]Table4!L69))))</f>
        <v>1.7</v>
      </c>
      <c r="M69" s="119">
        <f>IF([1]Table4!M69=".","",IF([1]Table4!M69=-999777,"n.a.",IF([1]Table4!M69=-999666,"†   ",IF([1]Table4!M69=-999555,"*   ",[1]Table4!M69))))</f>
        <v>-1.4</v>
      </c>
      <c r="N69" s="119">
        <f>IF([1]Table4!N69=".","",IF([1]Table4!N69=-999777,"n.a.",IF([1]Table4!N69=-999666,"†   ",IF([1]Table4!N69=-999555,"*   ",[1]Table4!N69))))</f>
        <v>1.2</v>
      </c>
      <c r="O69" s="119">
        <f>IF([1]Table4!O69=".","",IF([1]Table4!O69=-999777,"n.a.",IF([1]Table4!O69=-999666,"†   ",IF([1]Table4!O69=-999555,"*   ",[1]Table4!O69))))</f>
        <v>-2.2000000000000002</v>
      </c>
      <c r="P69" s="119" t="str">
        <f>IF([1]Table4!P69=".","",IF([1]Table4!P69=-999777,"n.a.",IF([1]Table4!P69=-999666,"†   ",IF([1]Table4!P69=-999555,"*   ",[1]Table4!P69))))</f>
        <v xml:space="preserve">†   </v>
      </c>
      <c r="Q69" s="119">
        <f>IF([1]Table4!Q69=".","",IF([1]Table4!Q69=-999777,"n.a.",IF([1]Table4!Q69=-999666,"†   ",IF([1]Table4!Q69=-999555,"*   ",[1]Table4!Q69))))</f>
        <v>-12.8</v>
      </c>
      <c r="R69" s="119" t="str">
        <f>IF([1]Table4!R69=".","",IF([1]Table4!R69=-999777,"n.a.",IF([1]Table4!R69=-999666,"†   ",IF([1]Table4!R69=-999555,"*   ",[1]Table4!R69))))</f>
        <v xml:space="preserve">†   </v>
      </c>
      <c r="S69" s="119">
        <f>IF([1]Table4!S69=".","",IF([1]Table4!S69=-999777,"n.a.",IF([1]Table4!S69=-999666,"†   ",IF([1]Table4!S69=-999555,"*   ",[1]Table4!S69))))</f>
        <v>-13.4</v>
      </c>
      <c r="T69" s="120"/>
      <c r="U69" s="120"/>
      <c r="V69" s="120"/>
      <c r="W69" s="120"/>
      <c r="X69" s="120"/>
      <c r="Y69" s="100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</row>
    <row r="70" spans="1:37">
      <c r="A70" s="100" t="s">
        <v>1171</v>
      </c>
      <c r="B70" s="118">
        <f>IF([1]Table4!B70=".","",IF([1]Table4!B70=-999777,"n.a.",IF([1]Table4!B70=-999666,"†   ",IF([1]Table4!B70=-999555,"*   ",[1]Table4!B70))))</f>
        <v>21.1</v>
      </c>
      <c r="C70" s="119">
        <f>IF([1]Table4!C70=".","",IF([1]Table4!C70=-999777,"n.a.",IF([1]Table4!C70=-999666,"†   ",IF([1]Table4!C70=-999555,"*   ",[1]Table4!C70))))</f>
        <v>23</v>
      </c>
      <c r="D70" s="119">
        <f>IF([1]Table4!D70=".","",IF([1]Table4!D70=-999777,"n.a.",IF([1]Table4!D70=-999666,"†   ",IF([1]Table4!D70=-999555,"*   ",[1]Table4!D70))))</f>
        <v>23.6</v>
      </c>
      <c r="E70" s="119">
        <f>IF([1]Table4!E70=".","",IF([1]Table4!E70=-999777,"n.a.",IF([1]Table4!E70=-999666,"†   ",IF([1]Table4!E70=-999555,"*   ",[1]Table4!E70))))</f>
        <v>25.4</v>
      </c>
      <c r="F70" s="119">
        <f>IF([1]Table4!F70=".","",IF([1]Table4!F70=-999777,"n.a.",IF([1]Table4!F70=-999666,"†   ",IF([1]Table4!F70=-999555,"*   ",[1]Table4!F70))))</f>
        <v>28.2</v>
      </c>
      <c r="G70" s="119">
        <f>IF([1]Table4!G70=".","",IF([1]Table4!G70=-999777,"n.a.",IF([1]Table4!G70=-999666,"†   ",IF([1]Table4!G70=-999555,"*   ",[1]Table4!G70))))</f>
        <v>30.6</v>
      </c>
      <c r="H70" s="119">
        <f>IF([1]Table4!H70=".","",IF([1]Table4!H70=-999777,"n.a.",IF([1]Table4!H70=-999666,"†   ",IF([1]Table4!H70=-999555,"*   ",[1]Table4!H70))))</f>
        <v>32.700000000000003</v>
      </c>
      <c r="I70" s="119">
        <f>IF([1]Table4!I70=".","",IF([1]Table4!I70=-999777,"n.a.",IF([1]Table4!I70=-999666,"†   ",IF([1]Table4!I70=-999555,"*   ",[1]Table4!I70))))</f>
        <v>35.9</v>
      </c>
      <c r="J70" s="119">
        <f>IF([1]Table4!J70=".","",IF([1]Table4!J70=-999777,"n.a.",IF([1]Table4!J70=-999666,"†   ",IF([1]Table4!J70=-999555,"*   ",[1]Table4!J70))))</f>
        <v>40.9</v>
      </c>
      <c r="K70" s="119">
        <f>IF([1]Table4!K70=".","",IF([1]Table4!K70=-999777,"n.a.",IF([1]Table4!K70=-999666,"†   ",IF([1]Table4!K70=-999555,"*   ",[1]Table4!K70))))</f>
        <v>44.4</v>
      </c>
      <c r="L70" s="119">
        <f>IF([1]Table4!L70=".","",IF([1]Table4!L70=-999777,"n.a.",IF([1]Table4!L70=-999666,"†   ",IF([1]Table4!L70=-999555,"*   ",[1]Table4!L70))))</f>
        <v>43.6</v>
      </c>
      <c r="M70" s="119">
        <f>IF([1]Table4!M70=".","",IF([1]Table4!M70=-999777,"n.a.",IF([1]Table4!M70=-999666,"†   ",IF([1]Table4!M70=-999555,"*   ",[1]Table4!M70))))</f>
        <v>47.1</v>
      </c>
      <c r="N70" s="119">
        <f>IF([1]Table4!N70=".","",IF([1]Table4!N70=-999777,"n.a.",IF([1]Table4!N70=-999666,"†   ",IF([1]Table4!N70=-999555,"*   ",[1]Table4!N70))))</f>
        <v>54.3</v>
      </c>
      <c r="O70" s="119">
        <f>IF([1]Table4!O70=".","",IF([1]Table4!O70=-999777,"n.a.",IF([1]Table4!O70=-999666,"†   ",IF([1]Table4!O70=-999555,"*   ",[1]Table4!O70))))</f>
        <v>58.1</v>
      </c>
      <c r="P70" s="119">
        <f>IF([1]Table4!P70=".","",IF([1]Table4!P70=-999777,"n.a.",IF([1]Table4!P70=-999666,"†   ",IF([1]Table4!P70=-999555,"*   ",[1]Table4!P70))))</f>
        <v>32.200000000000003</v>
      </c>
      <c r="Q70" s="119">
        <f>IF([1]Table4!Q70=".","",IF([1]Table4!Q70=-999777,"n.a.",IF([1]Table4!Q70=-999666,"†   ",IF([1]Table4!Q70=-999555,"*   ",[1]Table4!Q70))))</f>
        <v>35.6</v>
      </c>
      <c r="R70" s="119">
        <f>IF([1]Table4!R70=".","",IF([1]Table4!R70=-999777,"n.a.",IF([1]Table4!R70=-999666,"†   ",IF([1]Table4!R70=-999555,"*   ",[1]Table4!R70))))</f>
        <v>31.3</v>
      </c>
      <c r="S70" s="119">
        <f>IF([1]Table4!S70=".","",IF([1]Table4!S70=-999777,"n.a.",IF([1]Table4!S70=-999666,"†   ",IF([1]Table4!S70=-999555,"*   ",[1]Table4!S70))))</f>
        <v>35.9</v>
      </c>
      <c r="T70" s="120"/>
      <c r="U70" s="120"/>
      <c r="V70" s="120"/>
      <c r="W70" s="120"/>
      <c r="X70" s="120"/>
      <c r="Y70" s="100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</row>
    <row r="71" spans="1:37">
      <c r="A71" s="100" t="s">
        <v>1172</v>
      </c>
      <c r="B71" s="118">
        <f>IF([1]Table4!B71=".","",IF([1]Table4!B71=-999777,"n.a.",IF([1]Table4!B71=-999666,"†   ",IF([1]Table4!B71=-999555,"*   ",[1]Table4!B71))))</f>
        <v>86.6</v>
      </c>
      <c r="C71" s="119">
        <f>IF([1]Table4!C71=".","",IF([1]Table4!C71=-999777,"n.a.",IF([1]Table4!C71=-999666,"†   ",IF([1]Table4!C71=-999555,"*   ",[1]Table4!C71))))</f>
        <v>89</v>
      </c>
      <c r="D71" s="119">
        <f>IF([1]Table4!D71=".","",IF([1]Table4!D71=-999777,"n.a.",IF([1]Table4!D71=-999666,"†   ",IF([1]Table4!D71=-999555,"*   ",[1]Table4!D71))))</f>
        <v>87.6</v>
      </c>
      <c r="E71" s="119">
        <f>IF([1]Table4!E71=".","",IF([1]Table4!E71=-999777,"n.a.",IF([1]Table4!E71=-999666,"†   ",IF([1]Table4!E71=-999555,"*   ",[1]Table4!E71))))</f>
        <v>90.6</v>
      </c>
      <c r="F71" s="119">
        <f>IF([1]Table4!F71=".","",IF([1]Table4!F71=-999777,"n.a.",IF([1]Table4!F71=-999666,"†   ",IF([1]Table4!F71=-999555,"*   ",[1]Table4!F71))))</f>
        <v>95.1</v>
      </c>
      <c r="G71" s="119">
        <f>IF([1]Table4!G71=".","",IF([1]Table4!G71=-999777,"n.a.",IF([1]Table4!G71=-999666,"†   ",IF([1]Table4!G71=-999555,"*   ",[1]Table4!G71))))</f>
        <v>99.6</v>
      </c>
      <c r="H71" s="119">
        <f>IF([1]Table4!H71=".","",IF([1]Table4!H71=-999777,"n.a.",IF([1]Table4!H71=-999666,"†   ",IF([1]Table4!H71=-999555,"*   ",[1]Table4!H71))))</f>
        <v>120.5</v>
      </c>
      <c r="I71" s="119">
        <f>IF([1]Table4!I71=".","",IF([1]Table4!I71=-999777,"n.a.",IF([1]Table4!I71=-999666,"†   ",IF([1]Table4!I71=-999555,"*   ",[1]Table4!I71))))</f>
        <v>128.6</v>
      </c>
      <c r="J71" s="119">
        <f>IF([1]Table4!J71=".","",IF([1]Table4!J71=-999777,"n.a.",IF([1]Table4!J71=-999666,"†   ",IF([1]Table4!J71=-999555,"*   ",[1]Table4!J71))))</f>
        <v>158</v>
      </c>
      <c r="K71" s="119">
        <f>IF([1]Table4!K71=".","",IF([1]Table4!K71=-999777,"n.a.",IF([1]Table4!K71=-999666,"†   ",IF([1]Table4!K71=-999555,"*   ",[1]Table4!K71))))</f>
        <v>167.2</v>
      </c>
      <c r="L71" s="119">
        <f>IF([1]Table4!L71=".","",IF([1]Table4!L71=-999777,"n.a.",IF([1]Table4!L71=-999666,"†   ",IF([1]Table4!L71=-999555,"*   ",[1]Table4!L71))))</f>
        <v>171</v>
      </c>
      <c r="M71" s="119">
        <f>IF([1]Table4!M71=".","",IF([1]Table4!M71=-999777,"n.a.",IF([1]Table4!M71=-999666,"†   ",IF([1]Table4!M71=-999555,"*   ",[1]Table4!M71))))</f>
        <v>185.7</v>
      </c>
      <c r="N71" s="119">
        <f>IF([1]Table4!N71=".","",IF([1]Table4!N71=-999777,"n.a.",IF([1]Table4!N71=-999666,"†   ",IF([1]Table4!N71=-999555,"*   ",[1]Table4!N71))))</f>
        <v>220.3</v>
      </c>
      <c r="O71" s="119">
        <f>IF([1]Table4!O71=".","",IF([1]Table4!O71=-999777,"n.a.",IF([1]Table4!O71=-999666,"†   ",IF([1]Table4!O71=-999555,"*   ",[1]Table4!O71))))</f>
        <v>227.7</v>
      </c>
      <c r="P71" s="119">
        <f>IF([1]Table4!P71=".","",IF([1]Table4!P71=-999777,"n.a.",IF([1]Table4!P71=-999666,"†   ",IF([1]Table4!P71=-999555,"*   ",[1]Table4!P71))))</f>
        <v>157.19999999999999</v>
      </c>
      <c r="Q71" s="119">
        <f>IF([1]Table4!Q71=".","",IF([1]Table4!Q71=-999777,"n.a.",IF([1]Table4!Q71=-999666,"†   ",IF([1]Table4!Q71=-999555,"*   ",[1]Table4!Q71))))</f>
        <v>168.9</v>
      </c>
      <c r="R71" s="119">
        <f>IF([1]Table4!R71=".","",IF([1]Table4!R71=-999777,"n.a.",IF([1]Table4!R71=-999666,"†   ",IF([1]Table4!R71=-999555,"*   ",[1]Table4!R71))))</f>
        <v>168.1</v>
      </c>
      <c r="S71" s="119">
        <f>IF([1]Table4!S71=".","",IF([1]Table4!S71=-999777,"n.a.",IF([1]Table4!S71=-999666,"†   ",IF([1]Table4!S71=-999555,"*   ",[1]Table4!S71))))</f>
        <v>177.7</v>
      </c>
      <c r="T71" s="120"/>
      <c r="U71" s="120"/>
      <c r="V71" s="120"/>
      <c r="W71" s="120"/>
      <c r="X71" s="120"/>
      <c r="Y71" s="100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</row>
    <row r="72" spans="1:37">
      <c r="A72" s="130" t="s">
        <v>1173</v>
      </c>
      <c r="B72" s="118">
        <f>IF([1]Table4!B72=".","",IF([1]Table4!B72=-999777,"n.a.",IF([1]Table4!B72=-999666,"†   ",IF([1]Table4!B72=-999555,"*   ",[1]Table4!B72))))</f>
        <v>210.2</v>
      </c>
      <c r="C72" s="119">
        <f>IF([1]Table4!C72=".","",IF([1]Table4!C72=-999777,"n.a.",IF([1]Table4!C72=-999666,"†   ",IF([1]Table4!C72=-999555,"*   ",[1]Table4!C72))))</f>
        <v>226</v>
      </c>
      <c r="D72" s="119">
        <f>IF([1]Table4!D72=".","",IF([1]Table4!D72=-999777,"n.a.",IF([1]Table4!D72=-999666,"†   ",IF([1]Table4!D72=-999555,"*   ",[1]Table4!D72))))</f>
        <v>204.1</v>
      </c>
      <c r="E72" s="119">
        <f>IF([1]Table4!E72=".","",IF([1]Table4!E72=-999777,"n.a.",IF([1]Table4!E72=-999666,"†   ",IF([1]Table4!E72=-999555,"*   ",[1]Table4!E72))))</f>
        <v>218.6</v>
      </c>
      <c r="F72" s="119">
        <f>IF([1]Table4!F72=".","",IF([1]Table4!F72=-999777,"n.a.",IF([1]Table4!F72=-999666,"†   ",IF([1]Table4!F72=-999555,"*   ",[1]Table4!F72))))</f>
        <v>221.2</v>
      </c>
      <c r="G72" s="119">
        <f>IF([1]Table4!G72=".","",IF([1]Table4!G72=-999777,"n.a.",IF([1]Table4!G72=-999666,"†   ",IF([1]Table4!G72=-999555,"*   ",[1]Table4!G72))))</f>
        <v>238.7</v>
      </c>
      <c r="H72" s="119">
        <f>IF([1]Table4!H72=".","",IF([1]Table4!H72=-999777,"n.a.",IF([1]Table4!H72=-999666,"†   ",IF([1]Table4!H72=-999555,"*   ",[1]Table4!H72))))</f>
        <v>310.10000000000002</v>
      </c>
      <c r="I72" s="119">
        <f>IF([1]Table4!I72=".","",IF([1]Table4!I72=-999777,"n.a.",IF([1]Table4!I72=-999666,"†   ",IF([1]Table4!I72=-999555,"*   ",[1]Table4!I72))))</f>
        <v>322.10000000000002</v>
      </c>
      <c r="J72" s="119">
        <f>IF([1]Table4!J72=".","",IF([1]Table4!J72=-999777,"n.a.",IF([1]Table4!J72=-999666,"†   ",IF([1]Table4!J72=-999555,"*   ",[1]Table4!J72))))</f>
        <v>430.9</v>
      </c>
      <c r="K72" s="119">
        <f>IF([1]Table4!K72=".","",IF([1]Table4!K72=-999777,"n.a.",IF([1]Table4!K72=-999666,"†   ",IF([1]Table4!K72=-999555,"*   ",[1]Table4!K72))))</f>
        <v>451.7</v>
      </c>
      <c r="L72" s="119">
        <f>IF([1]Table4!L72=".","",IF([1]Table4!L72=-999777,"n.a.",IF([1]Table4!L72=-999666,"†   ",IF([1]Table4!L72=-999555,"*   ",[1]Table4!L72))))</f>
        <v>509.9</v>
      </c>
      <c r="M72" s="119">
        <f>IF([1]Table4!M72=".","",IF([1]Table4!M72=-999777,"n.a.",IF([1]Table4!M72=-999666,"†   ",IF([1]Table4!M72=-999555,"*   ",[1]Table4!M72))))</f>
        <v>528.79999999999995</v>
      </c>
      <c r="N72" s="119">
        <f>IF([1]Table4!N72=".","",IF([1]Table4!N72=-999777,"n.a.",IF([1]Table4!N72=-999666,"†   ",IF([1]Table4!N72=-999555,"*   ",[1]Table4!N72))))</f>
        <v>573.4</v>
      </c>
      <c r="O72" s="119">
        <f>IF([1]Table4!O72=".","",IF([1]Table4!O72=-999777,"n.a.",IF([1]Table4!O72=-999666,"†   ",IF([1]Table4!O72=-999555,"*   ",[1]Table4!O72))))</f>
        <v>588</v>
      </c>
      <c r="P72" s="119">
        <f>IF([1]Table4!P72=".","",IF([1]Table4!P72=-999777,"n.a.",IF([1]Table4!P72=-999666,"†   ",IF([1]Table4!P72=-999555,"*   ",[1]Table4!P72))))</f>
        <v>482.7</v>
      </c>
      <c r="Q72" s="119">
        <f>IF([1]Table4!Q72=".","",IF([1]Table4!Q72=-999777,"n.a.",IF([1]Table4!Q72=-999666,"†   ",IF([1]Table4!Q72=-999555,"*   ",[1]Table4!Q72))))</f>
        <v>527.9</v>
      </c>
      <c r="R72" s="119">
        <f>IF([1]Table4!R72=".","",IF([1]Table4!R72=-999777,"n.a.",IF([1]Table4!R72=-999666,"†   ",IF([1]Table4!R72=-999555,"*   ",[1]Table4!R72))))</f>
        <v>505.8</v>
      </c>
      <c r="S72" s="119">
        <f>IF([1]Table4!S72=".","",IF([1]Table4!S72=-999777,"n.a.",IF([1]Table4!S72=-999666,"†   ",IF([1]Table4!S72=-999555,"*   ",[1]Table4!S72))))</f>
        <v>546.20000000000005</v>
      </c>
      <c r="T72" s="120"/>
      <c r="U72" s="120"/>
      <c r="V72" s="120"/>
      <c r="W72" s="120"/>
      <c r="X72" s="120"/>
      <c r="Y72" s="100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</row>
    <row r="73" spans="1:37">
      <c r="A73" s="131" t="s">
        <v>1126</v>
      </c>
      <c r="B73" s="132">
        <f>IF([1]Table4!B73=".","",IF([1]Table4!B73=-999777,"n.a.",IF([1]Table4!B73=-999666,"†   ",IF([1]Table4!B73=-999555,"*   ",[1]Table4!B73))))</f>
        <v>688.6</v>
      </c>
      <c r="C73" s="133">
        <f>IF([1]Table4!C73=".","",IF([1]Table4!C73=-999777,"n.a.",IF([1]Table4!C73=-999666,"†   ",IF([1]Table4!C73=-999555,"*   ",[1]Table4!C73))))</f>
        <v>1241.9000000000001</v>
      </c>
      <c r="D73" s="133">
        <f>IF([1]Table4!D73=".","",IF([1]Table4!D73=-999777,"n.a.",IF([1]Table4!D73=-999666,"†   ",IF([1]Table4!D73=-999555,"*   ",[1]Table4!D73))))</f>
        <v>664.8</v>
      </c>
      <c r="E73" s="133">
        <f>IF([1]Table4!E73=".","",IF([1]Table4!E73=-999777,"n.a.",IF([1]Table4!E73=-999666,"†   ",IF([1]Table4!E73=-999555,"*   ",[1]Table4!E73))))</f>
        <v>1249.4000000000001</v>
      </c>
      <c r="F73" s="133">
        <f>IF([1]Table4!F73=".","",IF([1]Table4!F73=-999777,"n.a.",IF([1]Table4!F73=-999666,"†   ",IF([1]Table4!F73=-999555,"*   ",[1]Table4!F73))))</f>
        <v>683.3</v>
      </c>
      <c r="G73" s="133">
        <f>IF([1]Table4!G73=".","",IF([1]Table4!G73=-999777,"n.a.",IF([1]Table4!G73=-999666,"†   ",IF([1]Table4!G73=-999555,"*   ",[1]Table4!G73))))</f>
        <v>1437.4</v>
      </c>
      <c r="H73" s="133">
        <f>IF([1]Table4!H73=".","",IF([1]Table4!H73=-999777,"n.a.",IF([1]Table4!H73=-999666,"†   ",IF([1]Table4!H73=-999555,"*   ",[1]Table4!H73))))</f>
        <v>896.3</v>
      </c>
      <c r="I73" s="133">
        <f>IF([1]Table4!I73=".","",IF([1]Table4!I73=-999777,"n.a.",IF([1]Table4!I73=-999666,"†   ",IF([1]Table4!I73=-999555,"*   ",[1]Table4!I73))))</f>
        <v>1938.7</v>
      </c>
      <c r="J73" s="133">
        <f>IF([1]Table4!J73=".","",IF([1]Table4!J73=-999777,"n.a.",IF([1]Table4!J73=-999666,"†   ",IF([1]Table4!J73=-999555,"*   ",[1]Table4!J73))))</f>
        <v>1307.8</v>
      </c>
      <c r="K73" s="133">
        <f>IF([1]Table4!K73=".","",IF([1]Table4!K73=-999777,"n.a.",IF([1]Table4!K73=-999666,"†   ",IF([1]Table4!K73=-999555,"*   ",[1]Table4!K73))))</f>
        <v>2766.5</v>
      </c>
      <c r="L73" s="133">
        <f>IF([1]Table4!L73=".","",IF([1]Table4!L73=-999777,"n.a.",IF([1]Table4!L73=-999666,"†   ",IF([1]Table4!L73=-999555,"*   ",[1]Table4!L73))))</f>
        <v>1430.1</v>
      </c>
      <c r="M73" s="133">
        <f>IF([1]Table4!M73=".","",IF([1]Table4!M73=-999777,"n.a.",IF([1]Table4!M73=-999666,"†   ",IF([1]Table4!M73=-999555,"*   ",[1]Table4!M73))))</f>
        <v>3120.9</v>
      </c>
      <c r="N73" s="133">
        <f>IF([1]Table4!N73=".","",IF([1]Table4!N73=-999777,"n.a.",IF([1]Table4!N73=-999666,"†   ",IF([1]Table4!N73=-999555,"*   ",[1]Table4!N73))))</f>
        <v>1898.7</v>
      </c>
      <c r="O73" s="133">
        <f>IF([1]Table4!O73=".","",IF([1]Table4!O73=-999777,"n.a.",IF([1]Table4!O73=-999666,"†   ",IF([1]Table4!O73=-999555,"*   ",[1]Table4!O73))))</f>
        <v>3985.7</v>
      </c>
      <c r="P73" s="133">
        <f>IF([1]Table4!P73=".","",IF([1]Table4!P73=-999777,"n.a.",IF([1]Table4!P73=-999666,"†   ",IF([1]Table4!P73=-999555,"*   ",[1]Table4!P73))))</f>
        <v>1864.1</v>
      </c>
      <c r="Q73" s="133">
        <f>IF([1]Table4!Q73=".","",IF([1]Table4!Q73=-999777,"n.a.",IF([1]Table4!Q73=-999666,"†   ",IF([1]Table4!Q73=-999555,"*   ",[1]Table4!Q73))))</f>
        <v>3716.4</v>
      </c>
      <c r="R73" s="133">
        <f>IF([1]Table4!R73=".","",IF([1]Table4!R73=-999777,"n.a.",IF([1]Table4!R73=-999666,"†   ",IF([1]Table4!R73=-999555,"*   ",[1]Table4!R73))))</f>
        <v>1871.8</v>
      </c>
      <c r="S73" s="133">
        <f>IF([1]Table4!S73=".","",IF([1]Table4!S73=-999777,"n.a.",IF([1]Table4!S73=-999666,"†   ",IF([1]Table4!S73=-999555,"*   ",[1]Table4!S73))))</f>
        <v>4024.8</v>
      </c>
      <c r="T73" s="120"/>
      <c r="U73" s="120"/>
      <c r="V73" s="120"/>
      <c r="W73" s="120"/>
      <c r="X73" s="120"/>
      <c r="Y73" s="100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</row>
    <row r="74" spans="1:37">
      <c r="A74" s="134" t="s">
        <v>1174</v>
      </c>
      <c r="B74" s="135"/>
      <c r="C74" s="135"/>
      <c r="D74" s="135"/>
      <c r="E74" s="135"/>
      <c r="F74" s="135"/>
      <c r="I74" s="123"/>
      <c r="J74" s="136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</row>
    <row r="75" spans="1:37">
      <c r="A75" s="101" t="s">
        <v>1175</v>
      </c>
      <c r="B75" s="110"/>
      <c r="C75" s="110"/>
      <c r="D75" s="110"/>
      <c r="F75" s="136"/>
      <c r="J75" s="136"/>
      <c r="L75" s="136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</row>
    <row r="76" spans="1:37">
      <c r="A76" s="110"/>
      <c r="B76" s="110"/>
      <c r="C76" s="110"/>
      <c r="D76" s="110"/>
      <c r="E76" s="123"/>
      <c r="F76" s="136"/>
      <c r="I76" s="123"/>
      <c r="J76" s="136"/>
      <c r="K76" s="123"/>
      <c r="L76" s="136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</row>
    <row r="77" spans="1:37"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</row>
    <row r="78" spans="1:37"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</row>
    <row r="79" spans="1:37"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</row>
    <row r="80" spans="1:37"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</row>
    <row r="81" spans="1:37"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</row>
    <row r="82" spans="1:37">
      <c r="A82" s="110"/>
      <c r="B82" s="110"/>
      <c r="C82" s="110"/>
      <c r="D82" s="110"/>
      <c r="E82" s="123"/>
      <c r="F82" s="136"/>
      <c r="I82" s="123"/>
      <c r="J82" s="136"/>
      <c r="K82" s="123"/>
      <c r="L82" s="136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</row>
    <row r="83" spans="1:37">
      <c r="A83" s="110"/>
      <c r="B83" s="110"/>
      <c r="C83" s="110"/>
      <c r="D83" s="110"/>
      <c r="E83" s="123"/>
      <c r="I83" s="123"/>
      <c r="K83" s="123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</row>
  </sheetData>
  <mergeCells count="12">
    <mergeCell ref="N3:O3"/>
    <mergeCell ref="P3:Q3"/>
    <mergeCell ref="R3:S3"/>
    <mergeCell ref="A74:F74"/>
    <mergeCell ref="A1:M1"/>
    <mergeCell ref="A3:A4"/>
    <mergeCell ref="B3:C3"/>
    <mergeCell ref="D3:E3"/>
    <mergeCell ref="F3:G3"/>
    <mergeCell ref="H3:I3"/>
    <mergeCell ref="J3:K3"/>
    <mergeCell ref="L3:M3"/>
  </mergeCells>
  <pageMargins left="0.5" right="0.5" top="0.75" bottom="0.75" header="0.5" footer="0.18"/>
  <pageSetup scale="4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2" workbookViewId="0">
      <selection activeCell="A2" sqref="A2"/>
    </sheetView>
  </sheetViews>
  <sheetFormatPr baseColWidth="10" defaultRowHeight="15" x14ac:dyDescent="0"/>
  <cols>
    <col min="1" max="1" width="42.5" bestFit="1" customWidth="1"/>
    <col min="2" max="2" width="7.83203125" bestFit="1" customWidth="1"/>
    <col min="3" max="3" width="6.6640625" bestFit="1" customWidth="1"/>
    <col min="4" max="5" width="10.1640625" bestFit="1" customWidth="1"/>
    <col min="6" max="6" width="8.33203125" bestFit="1" customWidth="1"/>
    <col min="7" max="7" width="10.1640625" bestFit="1" customWidth="1"/>
    <col min="8" max="8" width="9.33203125" bestFit="1" customWidth="1"/>
    <col min="9" max="9" width="9.6640625" bestFit="1" customWidth="1"/>
  </cols>
  <sheetData>
    <row r="1" spans="1:9">
      <c r="A1" t="s">
        <v>916</v>
      </c>
    </row>
    <row r="2" spans="1:9">
      <c r="A2" t="s">
        <v>1056</v>
      </c>
    </row>
    <row r="4" spans="1:9">
      <c r="A4" t="s">
        <v>763</v>
      </c>
      <c r="B4" t="s">
        <v>1057</v>
      </c>
      <c r="C4" t="s">
        <v>765</v>
      </c>
      <c r="D4" t="s">
        <v>919</v>
      </c>
      <c r="E4" t="s">
        <v>1051</v>
      </c>
      <c r="F4" t="s">
        <v>921</v>
      </c>
      <c r="G4" t="s">
        <v>922</v>
      </c>
      <c r="H4" t="s">
        <v>923</v>
      </c>
      <c r="I4" t="s">
        <v>924</v>
      </c>
    </row>
    <row r="6" spans="1:9">
      <c r="A6" t="s">
        <v>925</v>
      </c>
      <c r="B6">
        <v>90223</v>
      </c>
      <c r="C6">
        <v>81178</v>
      </c>
      <c r="D6">
        <v>16190</v>
      </c>
      <c r="E6">
        <v>16253</v>
      </c>
      <c r="F6">
        <v>16220</v>
      </c>
      <c r="G6">
        <v>16242</v>
      </c>
      <c r="H6">
        <v>16273</v>
      </c>
      <c r="I6">
        <v>9044</v>
      </c>
    </row>
    <row r="7" spans="1:9">
      <c r="A7" t="s">
        <v>926</v>
      </c>
      <c r="B7">
        <v>37709</v>
      </c>
      <c r="C7">
        <v>32274</v>
      </c>
      <c r="D7">
        <v>6367</v>
      </c>
      <c r="E7">
        <v>6448</v>
      </c>
      <c r="F7">
        <v>6492</v>
      </c>
      <c r="G7">
        <v>6480</v>
      </c>
      <c r="H7">
        <v>6487</v>
      </c>
      <c r="I7">
        <v>5435</v>
      </c>
    </row>
    <row r="8" spans="1:9">
      <c r="A8" t="s">
        <v>778</v>
      </c>
      <c r="B8">
        <v>23464</v>
      </c>
      <c r="C8">
        <v>23464</v>
      </c>
      <c r="D8">
        <v>3169</v>
      </c>
      <c r="E8">
        <v>10250</v>
      </c>
      <c r="F8">
        <v>18340</v>
      </c>
      <c r="G8">
        <v>29008</v>
      </c>
      <c r="H8">
        <v>56426</v>
      </c>
      <c r="I8" t="s">
        <v>927</v>
      </c>
    </row>
    <row r="9" spans="1:9">
      <c r="A9" t="s">
        <v>779</v>
      </c>
      <c r="B9">
        <v>21237</v>
      </c>
      <c r="C9">
        <v>21237</v>
      </c>
      <c r="D9">
        <v>3137</v>
      </c>
      <c r="E9">
        <v>9751</v>
      </c>
      <c r="F9">
        <v>17068</v>
      </c>
      <c r="G9">
        <v>26247</v>
      </c>
      <c r="H9">
        <v>49871</v>
      </c>
      <c r="I9" t="s">
        <v>927</v>
      </c>
    </row>
    <row r="10" spans="1:9">
      <c r="A10" t="s">
        <v>928</v>
      </c>
      <c r="B10">
        <v>2.6</v>
      </c>
      <c r="C10">
        <v>2.6</v>
      </c>
      <c r="D10">
        <v>2</v>
      </c>
      <c r="E10">
        <v>2.2999999999999998</v>
      </c>
      <c r="F10">
        <v>2.6</v>
      </c>
      <c r="G10">
        <v>3</v>
      </c>
      <c r="H10">
        <v>3.3</v>
      </c>
      <c r="I10">
        <v>2.5</v>
      </c>
    </row>
    <row r="11" spans="1:9">
      <c r="A11" t="s">
        <v>929</v>
      </c>
      <c r="B11">
        <v>46.7</v>
      </c>
      <c r="C11">
        <v>46.4</v>
      </c>
      <c r="D11">
        <v>48.7</v>
      </c>
      <c r="E11">
        <v>51.3</v>
      </c>
      <c r="F11">
        <v>45.3</v>
      </c>
      <c r="G11">
        <v>42.3</v>
      </c>
      <c r="H11">
        <v>44.3</v>
      </c>
      <c r="I11">
        <v>49.3</v>
      </c>
    </row>
    <row r="12" spans="1:9">
      <c r="A12" t="s">
        <v>930</v>
      </c>
    </row>
    <row r="13" spans="1:9">
      <c r="A13" t="s">
        <v>931</v>
      </c>
      <c r="B13">
        <v>1.4</v>
      </c>
      <c r="C13">
        <v>1.4</v>
      </c>
      <c r="D13">
        <v>0.8</v>
      </c>
      <c r="E13">
        <v>1</v>
      </c>
      <c r="F13">
        <v>1.4</v>
      </c>
      <c r="G13">
        <v>1.7</v>
      </c>
      <c r="H13">
        <v>2.2000000000000002</v>
      </c>
      <c r="I13">
        <v>1.2</v>
      </c>
    </row>
    <row r="14" spans="1:9">
      <c r="A14" t="s">
        <v>932</v>
      </c>
      <c r="B14">
        <v>1.9</v>
      </c>
      <c r="C14">
        <v>1.9</v>
      </c>
      <c r="D14">
        <v>1</v>
      </c>
      <c r="E14">
        <v>1.4</v>
      </c>
      <c r="F14">
        <v>1.9</v>
      </c>
      <c r="G14">
        <v>2.4</v>
      </c>
      <c r="H14">
        <v>2.9</v>
      </c>
      <c r="I14">
        <v>1.7</v>
      </c>
    </row>
    <row r="15" spans="1:9">
      <c r="A15" t="s">
        <v>933</v>
      </c>
      <c r="B15">
        <v>0.7</v>
      </c>
      <c r="C15">
        <v>0.7</v>
      </c>
      <c r="D15">
        <v>0.5</v>
      </c>
      <c r="E15">
        <v>0.6</v>
      </c>
      <c r="F15">
        <v>0.7</v>
      </c>
      <c r="G15">
        <v>0.9</v>
      </c>
      <c r="H15">
        <v>0.9</v>
      </c>
      <c r="I15">
        <v>0.6</v>
      </c>
    </row>
    <row r="16" spans="1:9">
      <c r="A16" t="s">
        <v>934</v>
      </c>
      <c r="B16">
        <v>0.3</v>
      </c>
      <c r="C16">
        <v>0.3</v>
      </c>
      <c r="D16">
        <v>0.4</v>
      </c>
      <c r="E16">
        <v>0.5</v>
      </c>
      <c r="F16">
        <v>0.3</v>
      </c>
      <c r="G16">
        <v>0.2</v>
      </c>
      <c r="H16">
        <v>0.1</v>
      </c>
      <c r="I16">
        <v>0.3</v>
      </c>
    </row>
    <row r="17" spans="1:9">
      <c r="A17" t="s">
        <v>429</v>
      </c>
    </row>
    <row r="18" spans="1:9">
      <c r="A18" t="s">
        <v>935</v>
      </c>
      <c r="B18">
        <v>69</v>
      </c>
      <c r="C18">
        <v>69</v>
      </c>
      <c r="D18">
        <v>46</v>
      </c>
      <c r="E18">
        <v>59</v>
      </c>
      <c r="F18">
        <v>71</v>
      </c>
      <c r="G18">
        <v>80</v>
      </c>
      <c r="H18">
        <v>88</v>
      </c>
      <c r="I18">
        <v>69</v>
      </c>
    </row>
    <row r="19" spans="1:9">
      <c r="A19" t="s">
        <v>936</v>
      </c>
      <c r="B19">
        <v>31</v>
      </c>
      <c r="C19">
        <v>31</v>
      </c>
      <c r="D19">
        <v>54</v>
      </c>
      <c r="E19">
        <v>41</v>
      </c>
      <c r="F19">
        <v>29</v>
      </c>
      <c r="G19">
        <v>20</v>
      </c>
      <c r="H19">
        <v>12</v>
      </c>
      <c r="I19">
        <v>31</v>
      </c>
    </row>
    <row r="20" spans="1:9">
      <c r="A20" t="s">
        <v>937</v>
      </c>
      <c r="B20">
        <v>38</v>
      </c>
      <c r="C20">
        <v>38</v>
      </c>
      <c r="D20">
        <v>17</v>
      </c>
      <c r="E20">
        <v>18</v>
      </c>
      <c r="F20">
        <v>32</v>
      </c>
      <c r="G20">
        <v>52</v>
      </c>
      <c r="H20">
        <v>72</v>
      </c>
      <c r="I20">
        <v>33</v>
      </c>
    </row>
    <row r="21" spans="1:9">
      <c r="A21" t="s">
        <v>938</v>
      </c>
      <c r="B21">
        <v>25</v>
      </c>
      <c r="C21">
        <v>24</v>
      </c>
      <c r="D21">
        <v>26</v>
      </c>
      <c r="E21">
        <v>34</v>
      </c>
      <c r="F21">
        <v>25</v>
      </c>
      <c r="G21">
        <v>19</v>
      </c>
      <c r="H21">
        <v>15</v>
      </c>
      <c r="I21">
        <v>33</v>
      </c>
    </row>
    <row r="22" spans="1:9">
      <c r="A22" t="s">
        <v>939</v>
      </c>
      <c r="B22">
        <v>38</v>
      </c>
      <c r="C22">
        <v>38</v>
      </c>
      <c r="D22">
        <v>57</v>
      </c>
      <c r="E22">
        <v>48</v>
      </c>
      <c r="F22">
        <v>43</v>
      </c>
      <c r="G22">
        <v>29</v>
      </c>
      <c r="H22">
        <v>13</v>
      </c>
      <c r="I22">
        <v>34</v>
      </c>
    </row>
    <row r="23" spans="1:9">
      <c r="A23" t="s">
        <v>940</v>
      </c>
      <c r="B23">
        <v>10</v>
      </c>
      <c r="C23">
        <v>10</v>
      </c>
      <c r="D23">
        <v>17</v>
      </c>
      <c r="E23">
        <v>12</v>
      </c>
      <c r="F23">
        <v>10</v>
      </c>
      <c r="G23">
        <v>7</v>
      </c>
      <c r="H23">
        <v>5</v>
      </c>
      <c r="I23">
        <v>12</v>
      </c>
    </row>
    <row r="24" spans="1:9">
      <c r="A24" t="s">
        <v>941</v>
      </c>
      <c r="B24">
        <v>90</v>
      </c>
      <c r="C24">
        <v>90</v>
      </c>
      <c r="D24">
        <v>83</v>
      </c>
      <c r="E24">
        <v>88</v>
      </c>
      <c r="F24">
        <v>90</v>
      </c>
      <c r="G24">
        <v>93</v>
      </c>
      <c r="H24">
        <v>95</v>
      </c>
      <c r="I24">
        <v>88</v>
      </c>
    </row>
    <row r="25" spans="1:9">
      <c r="A25" t="s">
        <v>942</v>
      </c>
      <c r="B25">
        <v>13</v>
      </c>
      <c r="C25">
        <v>13</v>
      </c>
      <c r="D25">
        <v>25</v>
      </c>
      <c r="E25">
        <v>20</v>
      </c>
      <c r="F25">
        <v>10</v>
      </c>
      <c r="G25">
        <v>5</v>
      </c>
      <c r="H25">
        <v>3</v>
      </c>
      <c r="I25">
        <v>12</v>
      </c>
    </row>
    <row r="26" spans="1:9">
      <c r="A26" t="s">
        <v>943</v>
      </c>
      <c r="B26">
        <v>43</v>
      </c>
      <c r="C26">
        <v>43</v>
      </c>
      <c r="D26">
        <v>42</v>
      </c>
      <c r="E26">
        <v>48</v>
      </c>
      <c r="F26">
        <v>50</v>
      </c>
      <c r="G26">
        <v>46</v>
      </c>
      <c r="H26">
        <v>28</v>
      </c>
      <c r="I26">
        <v>45</v>
      </c>
    </row>
    <row r="27" spans="1:9">
      <c r="A27" t="s">
        <v>944</v>
      </c>
      <c r="B27">
        <v>43</v>
      </c>
      <c r="C27">
        <v>44</v>
      </c>
      <c r="D27">
        <v>31</v>
      </c>
      <c r="E27">
        <v>31</v>
      </c>
      <c r="F27">
        <v>39</v>
      </c>
      <c r="G27">
        <v>48</v>
      </c>
      <c r="H27">
        <v>69</v>
      </c>
      <c r="I27">
        <v>42</v>
      </c>
    </row>
    <row r="28" spans="1:9">
      <c r="A28" t="s">
        <v>945</v>
      </c>
      <c r="B28">
        <v>1</v>
      </c>
      <c r="C28">
        <v>1</v>
      </c>
      <c r="D28">
        <v>2</v>
      </c>
      <c r="E28">
        <v>1</v>
      </c>
      <c r="F28">
        <v>1</v>
      </c>
      <c r="G28">
        <v>0</v>
      </c>
      <c r="H28">
        <v>0</v>
      </c>
      <c r="I28">
        <v>1</v>
      </c>
    </row>
    <row r="29" spans="1:9">
      <c r="A29" t="s">
        <v>946</v>
      </c>
      <c r="B29">
        <v>85</v>
      </c>
      <c r="C29">
        <v>85</v>
      </c>
      <c r="D29">
        <v>58</v>
      </c>
      <c r="E29">
        <v>83</v>
      </c>
      <c r="F29">
        <v>91</v>
      </c>
      <c r="G29">
        <v>96</v>
      </c>
      <c r="H29">
        <v>97</v>
      </c>
      <c r="I29">
        <v>81</v>
      </c>
    </row>
    <row r="30" spans="1:9">
      <c r="A30" t="s">
        <v>947</v>
      </c>
      <c r="B30">
        <v>21975</v>
      </c>
      <c r="C30">
        <v>22546</v>
      </c>
      <c r="D30">
        <v>10894</v>
      </c>
      <c r="E30">
        <v>14337</v>
      </c>
      <c r="F30">
        <v>19469</v>
      </c>
      <c r="G30">
        <v>26138</v>
      </c>
      <c r="H30">
        <v>41825</v>
      </c>
      <c r="I30">
        <v>17935</v>
      </c>
    </row>
    <row r="31" spans="1:9">
      <c r="A31" t="s">
        <v>948</v>
      </c>
      <c r="B31">
        <v>3290</v>
      </c>
      <c r="C31">
        <v>3376</v>
      </c>
      <c r="D31">
        <v>1756</v>
      </c>
      <c r="E31">
        <v>2500</v>
      </c>
      <c r="F31">
        <v>3149</v>
      </c>
      <c r="G31">
        <v>3949</v>
      </c>
      <c r="H31">
        <v>5521</v>
      </c>
      <c r="I31">
        <v>2943</v>
      </c>
    </row>
    <row r="32" spans="1:9">
      <c r="A32" t="s">
        <v>949</v>
      </c>
      <c r="B32">
        <v>1970</v>
      </c>
      <c r="C32">
        <v>2004</v>
      </c>
      <c r="D32">
        <v>1186</v>
      </c>
      <c r="E32">
        <v>1688</v>
      </c>
      <c r="F32">
        <v>1927</v>
      </c>
      <c r="G32">
        <v>2297</v>
      </c>
      <c r="H32">
        <v>2921</v>
      </c>
      <c r="I32">
        <v>1847</v>
      </c>
    </row>
    <row r="33" spans="1:9">
      <c r="A33" t="s">
        <v>446</v>
      </c>
      <c r="B33">
        <v>262</v>
      </c>
      <c r="C33">
        <v>266</v>
      </c>
      <c r="D33">
        <v>164</v>
      </c>
      <c r="E33">
        <v>230</v>
      </c>
      <c r="F33">
        <v>253</v>
      </c>
      <c r="G33">
        <v>317</v>
      </c>
      <c r="H33">
        <v>368</v>
      </c>
      <c r="I33">
        <v>249</v>
      </c>
    </row>
    <row r="34" spans="1:9">
      <c r="A34" t="s">
        <v>950</v>
      </c>
      <c r="B34">
        <v>84</v>
      </c>
      <c r="C34">
        <v>85</v>
      </c>
      <c r="D34">
        <v>54</v>
      </c>
      <c r="E34">
        <v>83</v>
      </c>
      <c r="F34">
        <v>83</v>
      </c>
      <c r="G34">
        <v>100</v>
      </c>
      <c r="H34">
        <v>104</v>
      </c>
      <c r="I34">
        <v>81</v>
      </c>
    </row>
    <row r="35" spans="1:9">
      <c r="A35" t="s">
        <v>951</v>
      </c>
      <c r="B35">
        <v>178</v>
      </c>
      <c r="C35">
        <v>181</v>
      </c>
      <c r="D35">
        <v>110</v>
      </c>
      <c r="E35">
        <v>148</v>
      </c>
      <c r="F35">
        <v>169</v>
      </c>
      <c r="G35">
        <v>216</v>
      </c>
      <c r="H35">
        <v>263</v>
      </c>
      <c r="I35">
        <v>168</v>
      </c>
    </row>
    <row r="36" spans="1:9">
      <c r="A36" t="s">
        <v>449</v>
      </c>
      <c r="B36">
        <v>586</v>
      </c>
      <c r="C36">
        <v>586</v>
      </c>
      <c r="D36">
        <v>371</v>
      </c>
      <c r="E36">
        <v>511</v>
      </c>
      <c r="F36">
        <v>573</v>
      </c>
      <c r="G36">
        <v>670</v>
      </c>
      <c r="H36">
        <v>805</v>
      </c>
      <c r="I36">
        <v>584</v>
      </c>
    </row>
    <row r="37" spans="1:9">
      <c r="A37" t="s">
        <v>952</v>
      </c>
      <c r="B37">
        <v>199</v>
      </c>
      <c r="C37">
        <v>201</v>
      </c>
      <c r="D37">
        <v>113</v>
      </c>
      <c r="E37">
        <v>171</v>
      </c>
      <c r="F37">
        <v>198</v>
      </c>
      <c r="G37">
        <v>230</v>
      </c>
      <c r="H37">
        <v>290</v>
      </c>
      <c r="I37">
        <v>196</v>
      </c>
    </row>
    <row r="38" spans="1:9">
      <c r="A38" t="s">
        <v>953</v>
      </c>
      <c r="B38">
        <v>119</v>
      </c>
      <c r="C38">
        <v>121</v>
      </c>
      <c r="D38">
        <v>79</v>
      </c>
      <c r="E38">
        <v>107</v>
      </c>
      <c r="F38">
        <v>114</v>
      </c>
      <c r="G38">
        <v>148</v>
      </c>
      <c r="H38">
        <v>154</v>
      </c>
      <c r="I38">
        <v>112</v>
      </c>
    </row>
    <row r="39" spans="1:9">
      <c r="A39" t="s">
        <v>954</v>
      </c>
      <c r="B39">
        <v>81</v>
      </c>
      <c r="C39">
        <v>80</v>
      </c>
      <c r="D39">
        <v>47</v>
      </c>
      <c r="E39">
        <v>66</v>
      </c>
      <c r="F39">
        <v>83</v>
      </c>
      <c r="G39">
        <v>92</v>
      </c>
      <c r="H39">
        <v>111</v>
      </c>
      <c r="I39">
        <v>85</v>
      </c>
    </row>
    <row r="40" spans="1:9">
      <c r="A40" t="s">
        <v>955</v>
      </c>
      <c r="B40">
        <v>85</v>
      </c>
      <c r="C40">
        <v>87</v>
      </c>
      <c r="D40">
        <v>60</v>
      </c>
      <c r="E40">
        <v>77</v>
      </c>
      <c r="F40">
        <v>85</v>
      </c>
      <c r="G40">
        <v>91</v>
      </c>
      <c r="H40">
        <v>119</v>
      </c>
      <c r="I40">
        <v>79</v>
      </c>
    </row>
    <row r="41" spans="1:9">
      <c r="A41" t="s">
        <v>956</v>
      </c>
      <c r="B41">
        <v>67</v>
      </c>
      <c r="C41">
        <v>63</v>
      </c>
      <c r="D41">
        <v>46</v>
      </c>
      <c r="E41">
        <v>53</v>
      </c>
      <c r="F41">
        <v>56</v>
      </c>
      <c r="G41">
        <v>71</v>
      </c>
      <c r="H41">
        <v>88</v>
      </c>
      <c r="I41">
        <v>79</v>
      </c>
    </row>
    <row r="42" spans="1:9">
      <c r="A42" t="s">
        <v>957</v>
      </c>
      <c r="B42">
        <v>35</v>
      </c>
      <c r="C42">
        <v>36</v>
      </c>
      <c r="D42">
        <v>26</v>
      </c>
      <c r="E42">
        <v>36</v>
      </c>
      <c r="F42">
        <v>37</v>
      </c>
      <c r="G42">
        <v>38</v>
      </c>
      <c r="H42">
        <v>43</v>
      </c>
      <c r="I42">
        <v>34</v>
      </c>
    </row>
    <row r="43" spans="1:9">
      <c r="A43" t="s">
        <v>456</v>
      </c>
      <c r="B43">
        <v>253</v>
      </c>
      <c r="C43">
        <v>258</v>
      </c>
      <c r="D43">
        <v>154</v>
      </c>
      <c r="E43">
        <v>215</v>
      </c>
      <c r="F43">
        <v>246</v>
      </c>
      <c r="G43">
        <v>303</v>
      </c>
      <c r="H43">
        <v>374</v>
      </c>
      <c r="I43">
        <v>235</v>
      </c>
    </row>
    <row r="44" spans="1:9">
      <c r="A44" t="s">
        <v>958</v>
      </c>
      <c r="B44">
        <v>128</v>
      </c>
      <c r="C44">
        <v>130</v>
      </c>
      <c r="D44">
        <v>91</v>
      </c>
      <c r="E44">
        <v>123</v>
      </c>
      <c r="F44">
        <v>125</v>
      </c>
      <c r="G44">
        <v>152</v>
      </c>
      <c r="H44">
        <v>163</v>
      </c>
      <c r="I44">
        <v>118</v>
      </c>
    </row>
    <row r="45" spans="1:9">
      <c r="A45" t="s">
        <v>959</v>
      </c>
      <c r="B45">
        <v>125</v>
      </c>
      <c r="C45">
        <v>128</v>
      </c>
      <c r="D45">
        <v>63</v>
      </c>
      <c r="E45">
        <v>93</v>
      </c>
      <c r="F45">
        <v>121</v>
      </c>
      <c r="G45">
        <v>152</v>
      </c>
      <c r="H45">
        <v>211</v>
      </c>
      <c r="I45">
        <v>116</v>
      </c>
    </row>
    <row r="46" spans="1:9">
      <c r="A46" t="s">
        <v>459</v>
      </c>
      <c r="B46">
        <v>313</v>
      </c>
      <c r="C46">
        <v>319</v>
      </c>
      <c r="D46">
        <v>184</v>
      </c>
      <c r="E46">
        <v>274</v>
      </c>
      <c r="F46">
        <v>308</v>
      </c>
      <c r="G46">
        <v>344</v>
      </c>
      <c r="H46">
        <v>481</v>
      </c>
      <c r="I46">
        <v>295</v>
      </c>
    </row>
    <row r="47" spans="1:9">
      <c r="A47" t="s">
        <v>960</v>
      </c>
      <c r="B47">
        <v>93</v>
      </c>
      <c r="C47">
        <v>93</v>
      </c>
      <c r="D47">
        <v>52</v>
      </c>
      <c r="E47">
        <v>80</v>
      </c>
      <c r="F47">
        <v>87</v>
      </c>
      <c r="G47">
        <v>103</v>
      </c>
      <c r="H47">
        <v>143</v>
      </c>
      <c r="I47">
        <v>95</v>
      </c>
    </row>
    <row r="48" spans="1:9">
      <c r="A48" t="s">
        <v>961</v>
      </c>
      <c r="B48">
        <v>92</v>
      </c>
      <c r="C48">
        <v>93</v>
      </c>
      <c r="D48">
        <v>57</v>
      </c>
      <c r="E48">
        <v>78</v>
      </c>
      <c r="F48">
        <v>92</v>
      </c>
      <c r="G48">
        <v>99</v>
      </c>
      <c r="H48">
        <v>138</v>
      </c>
      <c r="I48">
        <v>88</v>
      </c>
    </row>
    <row r="49" spans="1:9">
      <c r="A49" t="s">
        <v>962</v>
      </c>
      <c r="B49">
        <v>72</v>
      </c>
      <c r="C49">
        <v>74</v>
      </c>
      <c r="D49">
        <v>41</v>
      </c>
      <c r="E49">
        <v>65</v>
      </c>
      <c r="F49">
        <v>71</v>
      </c>
      <c r="G49">
        <v>77</v>
      </c>
      <c r="H49">
        <v>115</v>
      </c>
      <c r="I49">
        <v>65</v>
      </c>
    </row>
    <row r="50" spans="1:9">
      <c r="A50" t="s">
        <v>963</v>
      </c>
      <c r="B50">
        <v>56</v>
      </c>
      <c r="C50">
        <v>59</v>
      </c>
      <c r="D50">
        <v>34</v>
      </c>
      <c r="E50">
        <v>51</v>
      </c>
      <c r="F50">
        <v>59</v>
      </c>
      <c r="G50">
        <v>65</v>
      </c>
      <c r="H50">
        <v>86</v>
      </c>
      <c r="I50">
        <v>48</v>
      </c>
    </row>
    <row r="51" spans="1:9">
      <c r="A51" t="s">
        <v>464</v>
      </c>
      <c r="B51">
        <v>526</v>
      </c>
      <c r="C51">
        <v>545</v>
      </c>
      <c r="D51">
        <v>299</v>
      </c>
      <c r="E51">
        <v>444</v>
      </c>
      <c r="F51">
        <v>529</v>
      </c>
      <c r="G51">
        <v>629</v>
      </c>
      <c r="H51">
        <v>821</v>
      </c>
      <c r="I51">
        <v>462</v>
      </c>
    </row>
    <row r="52" spans="1:9">
      <c r="A52" t="s">
        <v>964</v>
      </c>
      <c r="B52">
        <v>74</v>
      </c>
      <c r="C52">
        <v>76</v>
      </c>
      <c r="D52">
        <v>47</v>
      </c>
      <c r="E52">
        <v>64</v>
      </c>
      <c r="F52">
        <v>71</v>
      </c>
      <c r="G52">
        <v>86</v>
      </c>
      <c r="H52">
        <v>114</v>
      </c>
      <c r="I52">
        <v>65</v>
      </c>
    </row>
    <row r="53" spans="1:9">
      <c r="A53" t="s">
        <v>965</v>
      </c>
      <c r="B53">
        <v>56</v>
      </c>
      <c r="C53">
        <v>57</v>
      </c>
      <c r="D53">
        <v>37</v>
      </c>
      <c r="E53">
        <v>55</v>
      </c>
      <c r="F53">
        <v>56</v>
      </c>
      <c r="G53">
        <v>65</v>
      </c>
      <c r="H53">
        <v>73</v>
      </c>
      <c r="I53">
        <v>50</v>
      </c>
    </row>
    <row r="54" spans="1:9">
      <c r="A54" t="s">
        <v>966</v>
      </c>
      <c r="B54">
        <v>218</v>
      </c>
      <c r="C54">
        <v>226</v>
      </c>
      <c r="D54">
        <v>109</v>
      </c>
      <c r="E54">
        <v>172</v>
      </c>
      <c r="F54">
        <v>222</v>
      </c>
      <c r="G54">
        <v>265</v>
      </c>
      <c r="H54">
        <v>363</v>
      </c>
      <c r="I54">
        <v>190</v>
      </c>
    </row>
    <row r="55" spans="1:9">
      <c r="A55" t="s">
        <v>967</v>
      </c>
      <c r="B55">
        <v>178</v>
      </c>
      <c r="C55">
        <v>185</v>
      </c>
      <c r="D55">
        <v>106</v>
      </c>
      <c r="E55">
        <v>153</v>
      </c>
      <c r="F55">
        <v>180</v>
      </c>
      <c r="G55">
        <v>214</v>
      </c>
      <c r="H55">
        <v>270</v>
      </c>
      <c r="I55">
        <v>156</v>
      </c>
    </row>
    <row r="56" spans="1:9">
      <c r="A56" t="s">
        <v>968</v>
      </c>
      <c r="B56">
        <v>30</v>
      </c>
      <c r="C56">
        <v>30</v>
      </c>
      <c r="D56">
        <v>14</v>
      </c>
      <c r="E56">
        <v>14</v>
      </c>
      <c r="F56">
        <v>19</v>
      </c>
      <c r="G56">
        <v>34</v>
      </c>
      <c r="H56">
        <v>72</v>
      </c>
      <c r="I56">
        <v>22</v>
      </c>
    </row>
    <row r="57" spans="1:9">
      <c r="A57" t="s">
        <v>969</v>
      </c>
      <c r="B57">
        <v>1320</v>
      </c>
      <c r="C57">
        <v>1372</v>
      </c>
      <c r="D57">
        <v>570</v>
      </c>
      <c r="E57">
        <v>812</v>
      </c>
      <c r="F57">
        <v>1222</v>
      </c>
      <c r="G57">
        <v>1652</v>
      </c>
      <c r="H57">
        <v>2601</v>
      </c>
      <c r="I57">
        <v>1096</v>
      </c>
    </row>
    <row r="58" spans="1:9">
      <c r="A58" t="s">
        <v>970</v>
      </c>
      <c r="B58">
        <v>275</v>
      </c>
      <c r="C58">
        <v>279</v>
      </c>
      <c r="D58">
        <v>113</v>
      </c>
      <c r="E58">
        <v>175</v>
      </c>
      <c r="F58">
        <v>271</v>
      </c>
      <c r="G58">
        <v>307</v>
      </c>
      <c r="H58">
        <v>530</v>
      </c>
      <c r="I58">
        <v>257</v>
      </c>
    </row>
    <row r="59" spans="1:9">
      <c r="A59" t="s">
        <v>971</v>
      </c>
      <c r="B59">
        <v>6674</v>
      </c>
      <c r="C59">
        <v>6728</v>
      </c>
      <c r="D59">
        <v>3822</v>
      </c>
      <c r="E59">
        <v>4504</v>
      </c>
      <c r="F59">
        <v>5819</v>
      </c>
      <c r="G59">
        <v>7487</v>
      </c>
      <c r="H59">
        <v>11990</v>
      </c>
      <c r="I59">
        <v>6343</v>
      </c>
    </row>
    <row r="60" spans="1:9">
      <c r="A60" t="s">
        <v>972</v>
      </c>
      <c r="B60">
        <v>3489</v>
      </c>
      <c r="C60">
        <v>3501</v>
      </c>
      <c r="D60">
        <v>2063</v>
      </c>
      <c r="E60">
        <v>2269</v>
      </c>
      <c r="F60">
        <v>3014</v>
      </c>
      <c r="G60">
        <v>3879</v>
      </c>
      <c r="H60">
        <v>6269</v>
      </c>
      <c r="I60">
        <v>3381</v>
      </c>
    </row>
    <row r="61" spans="1:9">
      <c r="A61" t="s">
        <v>475</v>
      </c>
      <c r="B61">
        <v>2062</v>
      </c>
      <c r="C61">
        <v>2062</v>
      </c>
      <c r="D61">
        <v>962</v>
      </c>
      <c r="E61">
        <v>865</v>
      </c>
      <c r="F61">
        <v>1362</v>
      </c>
      <c r="G61">
        <v>2424</v>
      </c>
      <c r="H61">
        <v>4688</v>
      </c>
      <c r="I61">
        <v>2062</v>
      </c>
    </row>
    <row r="62" spans="1:9">
      <c r="A62" t="s">
        <v>973</v>
      </c>
      <c r="B62">
        <v>1251</v>
      </c>
      <c r="C62">
        <v>1266</v>
      </c>
      <c r="D62">
        <v>519</v>
      </c>
      <c r="E62">
        <v>313</v>
      </c>
      <c r="F62">
        <v>690</v>
      </c>
      <c r="G62">
        <v>1567</v>
      </c>
      <c r="H62">
        <v>3236</v>
      </c>
      <c r="I62">
        <v>1111</v>
      </c>
    </row>
    <row r="63" spans="1:9">
      <c r="A63" t="s">
        <v>974</v>
      </c>
      <c r="B63">
        <v>421</v>
      </c>
      <c r="C63">
        <v>409</v>
      </c>
      <c r="D63">
        <v>213</v>
      </c>
      <c r="E63">
        <v>285</v>
      </c>
      <c r="F63">
        <v>335</v>
      </c>
      <c r="G63">
        <v>457</v>
      </c>
      <c r="H63">
        <v>753</v>
      </c>
      <c r="I63">
        <v>532</v>
      </c>
    </row>
    <row r="64" spans="1:9">
      <c r="A64" t="s">
        <v>975</v>
      </c>
      <c r="B64">
        <v>390</v>
      </c>
      <c r="C64">
        <v>387</v>
      </c>
      <c r="D64">
        <v>230</v>
      </c>
      <c r="E64">
        <v>267</v>
      </c>
      <c r="F64">
        <v>337</v>
      </c>
      <c r="G64">
        <v>400</v>
      </c>
      <c r="H64">
        <v>699</v>
      </c>
      <c r="I64">
        <v>419</v>
      </c>
    </row>
    <row r="65" spans="1:9">
      <c r="A65" t="s">
        <v>480</v>
      </c>
      <c r="B65">
        <v>1070</v>
      </c>
      <c r="C65">
        <v>1085</v>
      </c>
      <c r="D65">
        <v>897</v>
      </c>
      <c r="E65">
        <v>1227</v>
      </c>
      <c r="F65">
        <v>1437</v>
      </c>
      <c r="G65">
        <v>1118</v>
      </c>
      <c r="H65">
        <v>743</v>
      </c>
      <c r="I65">
        <v>941</v>
      </c>
    </row>
    <row r="66" spans="1:9">
      <c r="A66" t="s">
        <v>481</v>
      </c>
      <c r="B66">
        <v>357</v>
      </c>
      <c r="C66">
        <v>354</v>
      </c>
      <c r="D66">
        <v>204</v>
      </c>
      <c r="E66">
        <v>177</v>
      </c>
      <c r="F66">
        <v>215</v>
      </c>
      <c r="G66">
        <v>337</v>
      </c>
      <c r="H66">
        <v>838</v>
      </c>
      <c r="I66">
        <v>378</v>
      </c>
    </row>
    <row r="67" spans="1:9">
      <c r="A67" t="s">
        <v>976</v>
      </c>
      <c r="B67">
        <v>1638</v>
      </c>
      <c r="C67">
        <v>1633</v>
      </c>
      <c r="D67">
        <v>1081</v>
      </c>
      <c r="E67">
        <v>1336</v>
      </c>
      <c r="F67">
        <v>1575</v>
      </c>
      <c r="G67">
        <v>1794</v>
      </c>
      <c r="H67">
        <v>2375</v>
      </c>
      <c r="I67">
        <v>1684</v>
      </c>
    </row>
    <row r="68" spans="1:9">
      <c r="A68" t="s">
        <v>483</v>
      </c>
      <c r="B68">
        <v>297</v>
      </c>
      <c r="C68">
        <v>292</v>
      </c>
      <c r="D68">
        <v>193</v>
      </c>
      <c r="E68">
        <v>239</v>
      </c>
      <c r="F68">
        <v>290</v>
      </c>
      <c r="G68">
        <v>321</v>
      </c>
      <c r="H68">
        <v>416</v>
      </c>
      <c r="I68">
        <v>338</v>
      </c>
    </row>
    <row r="69" spans="1:9">
      <c r="A69" t="s">
        <v>484</v>
      </c>
      <c r="B69">
        <v>629</v>
      </c>
      <c r="C69">
        <v>628</v>
      </c>
      <c r="D69">
        <v>399</v>
      </c>
      <c r="E69">
        <v>509</v>
      </c>
      <c r="F69">
        <v>593</v>
      </c>
      <c r="G69">
        <v>710</v>
      </c>
      <c r="H69">
        <v>928</v>
      </c>
      <c r="I69">
        <v>638</v>
      </c>
    </row>
    <row r="70" spans="1:9">
      <c r="A70" t="s">
        <v>485</v>
      </c>
      <c r="B70">
        <v>140</v>
      </c>
      <c r="C70">
        <v>137</v>
      </c>
      <c r="D70">
        <v>113</v>
      </c>
      <c r="E70">
        <v>136</v>
      </c>
      <c r="F70">
        <v>137</v>
      </c>
      <c r="G70">
        <v>130</v>
      </c>
      <c r="H70">
        <v>171</v>
      </c>
      <c r="I70">
        <v>158</v>
      </c>
    </row>
    <row r="71" spans="1:9">
      <c r="A71" t="s">
        <v>977</v>
      </c>
      <c r="B71">
        <v>435</v>
      </c>
      <c r="C71">
        <v>436</v>
      </c>
      <c r="D71">
        <v>295</v>
      </c>
      <c r="E71">
        <v>350</v>
      </c>
      <c r="F71">
        <v>430</v>
      </c>
      <c r="G71">
        <v>476</v>
      </c>
      <c r="H71">
        <v>630</v>
      </c>
      <c r="I71">
        <v>421</v>
      </c>
    </row>
    <row r="72" spans="1:9">
      <c r="A72" t="s">
        <v>487</v>
      </c>
      <c r="B72">
        <v>138</v>
      </c>
      <c r="C72">
        <v>139</v>
      </c>
      <c r="D72">
        <v>80</v>
      </c>
      <c r="E72">
        <v>101</v>
      </c>
      <c r="F72">
        <v>125</v>
      </c>
      <c r="G72">
        <v>156</v>
      </c>
      <c r="H72">
        <v>230</v>
      </c>
      <c r="I72">
        <v>129</v>
      </c>
    </row>
    <row r="73" spans="1:9">
      <c r="A73" t="s">
        <v>978</v>
      </c>
      <c r="B73">
        <v>315</v>
      </c>
      <c r="C73">
        <v>319</v>
      </c>
      <c r="D73">
        <v>149</v>
      </c>
      <c r="E73">
        <v>179</v>
      </c>
      <c r="F73">
        <v>219</v>
      </c>
      <c r="G73">
        <v>366</v>
      </c>
      <c r="H73">
        <v>684</v>
      </c>
      <c r="I73">
        <v>278</v>
      </c>
    </row>
    <row r="74" spans="1:9">
      <c r="A74" t="s">
        <v>489</v>
      </c>
      <c r="B74">
        <v>128</v>
      </c>
      <c r="C74">
        <v>134</v>
      </c>
      <c r="D74">
        <v>42</v>
      </c>
      <c r="E74">
        <v>59</v>
      </c>
      <c r="F74">
        <v>96</v>
      </c>
      <c r="G74">
        <v>215</v>
      </c>
      <c r="H74">
        <v>255</v>
      </c>
      <c r="I74">
        <v>82</v>
      </c>
    </row>
    <row r="75" spans="1:9">
      <c r="A75" t="s">
        <v>490</v>
      </c>
      <c r="B75">
        <v>187</v>
      </c>
      <c r="C75">
        <v>186</v>
      </c>
      <c r="D75">
        <v>106</v>
      </c>
      <c r="E75">
        <v>120</v>
      </c>
      <c r="F75">
        <v>123</v>
      </c>
      <c r="G75">
        <v>150</v>
      </c>
      <c r="H75">
        <v>429</v>
      </c>
      <c r="I75">
        <v>196</v>
      </c>
    </row>
    <row r="76" spans="1:9">
      <c r="A76" t="s">
        <v>979</v>
      </c>
      <c r="B76">
        <v>307</v>
      </c>
      <c r="C76">
        <v>326</v>
      </c>
      <c r="D76">
        <v>154</v>
      </c>
      <c r="E76">
        <v>236</v>
      </c>
      <c r="F76">
        <v>280</v>
      </c>
      <c r="G76">
        <v>370</v>
      </c>
      <c r="H76">
        <v>590</v>
      </c>
      <c r="I76">
        <v>240</v>
      </c>
    </row>
    <row r="77" spans="1:9">
      <c r="A77" t="s">
        <v>492</v>
      </c>
      <c r="B77">
        <v>87</v>
      </c>
      <c r="C77">
        <v>92</v>
      </c>
      <c r="D77">
        <v>52</v>
      </c>
      <c r="E77">
        <v>77</v>
      </c>
      <c r="F77">
        <v>84</v>
      </c>
      <c r="G77">
        <v>109</v>
      </c>
      <c r="H77">
        <v>138</v>
      </c>
      <c r="I77">
        <v>69</v>
      </c>
    </row>
    <row r="78" spans="1:9">
      <c r="A78" t="s">
        <v>493</v>
      </c>
      <c r="B78">
        <v>134</v>
      </c>
      <c r="C78">
        <v>143</v>
      </c>
      <c r="D78">
        <v>60</v>
      </c>
      <c r="E78">
        <v>94</v>
      </c>
      <c r="F78">
        <v>106</v>
      </c>
      <c r="G78">
        <v>154</v>
      </c>
      <c r="H78">
        <v>299</v>
      </c>
      <c r="I78">
        <v>103</v>
      </c>
    </row>
    <row r="79" spans="1:9">
      <c r="A79" t="s">
        <v>494</v>
      </c>
      <c r="B79">
        <v>86</v>
      </c>
      <c r="C79">
        <v>91</v>
      </c>
      <c r="D79">
        <v>41</v>
      </c>
      <c r="E79">
        <v>65</v>
      </c>
      <c r="F79">
        <v>90</v>
      </c>
      <c r="G79">
        <v>107</v>
      </c>
      <c r="H79">
        <v>153</v>
      </c>
      <c r="I79">
        <v>68</v>
      </c>
    </row>
    <row r="80" spans="1:9">
      <c r="A80" t="s">
        <v>1058</v>
      </c>
      <c r="B80">
        <v>926</v>
      </c>
      <c r="C80">
        <v>949</v>
      </c>
      <c r="D80">
        <v>376</v>
      </c>
      <c r="E80">
        <v>484</v>
      </c>
      <c r="F80">
        <v>731</v>
      </c>
      <c r="G80">
        <v>1079</v>
      </c>
      <c r="H80">
        <v>2071</v>
      </c>
      <c r="I80">
        <v>760</v>
      </c>
    </row>
    <row r="81" spans="1:9">
      <c r="A81" t="s">
        <v>496</v>
      </c>
      <c r="B81">
        <v>86</v>
      </c>
      <c r="C81">
        <v>91</v>
      </c>
      <c r="D81">
        <v>28</v>
      </c>
      <c r="E81">
        <v>58</v>
      </c>
      <c r="F81">
        <v>94</v>
      </c>
      <c r="G81">
        <v>86</v>
      </c>
      <c r="H81">
        <v>188</v>
      </c>
      <c r="I81">
        <v>67</v>
      </c>
    </row>
    <row r="82" spans="1:9">
      <c r="A82" t="s">
        <v>497</v>
      </c>
      <c r="B82">
        <v>270</v>
      </c>
      <c r="C82">
        <v>278</v>
      </c>
      <c r="D82">
        <v>129</v>
      </c>
      <c r="E82">
        <v>131</v>
      </c>
      <c r="F82">
        <v>229</v>
      </c>
      <c r="G82">
        <v>320</v>
      </c>
      <c r="H82">
        <v>581</v>
      </c>
      <c r="I82">
        <v>193</v>
      </c>
    </row>
    <row r="83" spans="1:9">
      <c r="A83" t="s">
        <v>498</v>
      </c>
      <c r="B83">
        <v>78</v>
      </c>
      <c r="C83">
        <v>69</v>
      </c>
      <c r="D83">
        <v>36</v>
      </c>
      <c r="E83">
        <v>18</v>
      </c>
      <c r="F83">
        <v>34</v>
      </c>
      <c r="G83">
        <v>103</v>
      </c>
      <c r="H83">
        <v>154</v>
      </c>
      <c r="I83">
        <v>96</v>
      </c>
    </row>
    <row r="84" spans="1:9">
      <c r="A84" t="s">
        <v>499</v>
      </c>
      <c r="B84">
        <v>143</v>
      </c>
      <c r="C84">
        <v>145</v>
      </c>
      <c r="D84">
        <v>71</v>
      </c>
      <c r="E84">
        <v>102</v>
      </c>
      <c r="F84">
        <v>125</v>
      </c>
      <c r="G84">
        <v>169</v>
      </c>
      <c r="H84">
        <v>255</v>
      </c>
      <c r="I84">
        <v>133</v>
      </c>
    </row>
    <row r="85" spans="1:9">
      <c r="A85" t="s">
        <v>1059</v>
      </c>
      <c r="B85">
        <v>67</v>
      </c>
      <c r="C85">
        <v>71</v>
      </c>
      <c r="D85">
        <v>31</v>
      </c>
      <c r="E85">
        <v>45</v>
      </c>
      <c r="F85">
        <v>56</v>
      </c>
      <c r="G85">
        <v>74</v>
      </c>
      <c r="H85">
        <v>147</v>
      </c>
      <c r="I85">
        <v>49</v>
      </c>
    </row>
    <row r="86" spans="1:9">
      <c r="A86" t="s">
        <v>502</v>
      </c>
      <c r="B86">
        <v>282</v>
      </c>
      <c r="C86">
        <v>296</v>
      </c>
      <c r="D86">
        <v>81</v>
      </c>
      <c r="E86">
        <v>130</v>
      </c>
      <c r="F86">
        <v>193</v>
      </c>
      <c r="G86">
        <v>327</v>
      </c>
      <c r="H86">
        <v>746</v>
      </c>
      <c r="I86">
        <v>222</v>
      </c>
    </row>
    <row r="87" spans="1:9">
      <c r="A87" t="s">
        <v>982</v>
      </c>
      <c r="B87">
        <v>1319</v>
      </c>
      <c r="C87">
        <v>1376</v>
      </c>
      <c r="D87">
        <v>589</v>
      </c>
      <c r="E87">
        <v>796</v>
      </c>
      <c r="F87">
        <v>1270</v>
      </c>
      <c r="G87">
        <v>1575</v>
      </c>
      <c r="H87">
        <v>2649</v>
      </c>
      <c r="I87">
        <v>1083</v>
      </c>
    </row>
    <row r="88" spans="1:9">
      <c r="A88" t="s">
        <v>983</v>
      </c>
      <c r="B88">
        <v>350</v>
      </c>
      <c r="C88">
        <v>362</v>
      </c>
      <c r="D88">
        <v>125</v>
      </c>
      <c r="E88">
        <v>192</v>
      </c>
      <c r="F88">
        <v>326</v>
      </c>
      <c r="G88">
        <v>453</v>
      </c>
      <c r="H88">
        <v>714</v>
      </c>
      <c r="I88">
        <v>302</v>
      </c>
    </row>
    <row r="89" spans="1:9">
      <c r="A89" t="s">
        <v>505</v>
      </c>
      <c r="B89">
        <v>280</v>
      </c>
      <c r="C89">
        <v>291</v>
      </c>
      <c r="D89">
        <v>101</v>
      </c>
      <c r="E89">
        <v>156</v>
      </c>
      <c r="F89">
        <v>246</v>
      </c>
      <c r="G89">
        <v>358</v>
      </c>
      <c r="H89">
        <v>592</v>
      </c>
      <c r="I89">
        <v>237</v>
      </c>
    </row>
    <row r="90" spans="1:9">
      <c r="A90" t="s">
        <v>506</v>
      </c>
      <c r="B90">
        <v>70</v>
      </c>
      <c r="C90">
        <v>72</v>
      </c>
      <c r="D90">
        <v>24</v>
      </c>
      <c r="E90">
        <v>36</v>
      </c>
      <c r="F90">
        <v>80</v>
      </c>
      <c r="G90">
        <v>96</v>
      </c>
      <c r="H90">
        <v>122</v>
      </c>
      <c r="I90">
        <v>64</v>
      </c>
    </row>
    <row r="91" spans="1:9">
      <c r="A91" t="s">
        <v>984</v>
      </c>
      <c r="B91">
        <v>524</v>
      </c>
      <c r="C91">
        <v>550</v>
      </c>
      <c r="D91">
        <v>231</v>
      </c>
      <c r="E91">
        <v>316</v>
      </c>
      <c r="F91">
        <v>513</v>
      </c>
      <c r="G91">
        <v>594</v>
      </c>
      <c r="H91">
        <v>1093</v>
      </c>
      <c r="I91">
        <v>427</v>
      </c>
    </row>
    <row r="92" spans="1:9">
      <c r="A92" t="s">
        <v>508</v>
      </c>
      <c r="B92">
        <v>444</v>
      </c>
      <c r="C92">
        <v>467</v>
      </c>
      <c r="D92">
        <v>194</v>
      </c>
      <c r="E92">
        <v>274</v>
      </c>
      <c r="F92">
        <v>439</v>
      </c>
      <c r="G92">
        <v>493</v>
      </c>
      <c r="H92">
        <v>933</v>
      </c>
      <c r="I92">
        <v>366</v>
      </c>
    </row>
    <row r="93" spans="1:9">
      <c r="A93" t="s">
        <v>509</v>
      </c>
      <c r="B93">
        <v>79</v>
      </c>
      <c r="C93">
        <v>83</v>
      </c>
      <c r="D93">
        <v>37</v>
      </c>
      <c r="E93">
        <v>42</v>
      </c>
      <c r="F93">
        <v>74</v>
      </c>
      <c r="G93">
        <v>101</v>
      </c>
      <c r="H93">
        <v>160</v>
      </c>
      <c r="I93">
        <v>61</v>
      </c>
    </row>
    <row r="94" spans="1:9">
      <c r="A94" t="s">
        <v>985</v>
      </c>
      <c r="B94">
        <v>50</v>
      </c>
      <c r="C94">
        <v>53</v>
      </c>
      <c r="D94">
        <v>22</v>
      </c>
      <c r="E94">
        <v>39</v>
      </c>
      <c r="F94">
        <v>59</v>
      </c>
      <c r="G94">
        <v>65</v>
      </c>
      <c r="H94">
        <v>79</v>
      </c>
      <c r="I94">
        <v>36</v>
      </c>
    </row>
    <row r="95" spans="1:9">
      <c r="A95" t="s">
        <v>986</v>
      </c>
      <c r="B95">
        <v>185</v>
      </c>
      <c r="C95">
        <v>196</v>
      </c>
      <c r="D95">
        <v>108</v>
      </c>
      <c r="E95">
        <v>124</v>
      </c>
      <c r="F95">
        <v>189</v>
      </c>
      <c r="G95">
        <v>235</v>
      </c>
      <c r="H95">
        <v>324</v>
      </c>
      <c r="I95">
        <v>147</v>
      </c>
    </row>
    <row r="96" spans="1:9">
      <c r="A96" t="s">
        <v>987</v>
      </c>
      <c r="B96">
        <v>211</v>
      </c>
      <c r="C96">
        <v>215</v>
      </c>
      <c r="D96">
        <v>103</v>
      </c>
      <c r="E96">
        <v>125</v>
      </c>
      <c r="F96">
        <v>183</v>
      </c>
      <c r="G96">
        <v>228</v>
      </c>
      <c r="H96">
        <v>438</v>
      </c>
      <c r="I96">
        <v>171</v>
      </c>
    </row>
    <row r="97" spans="1:9">
      <c r="A97" t="s">
        <v>988</v>
      </c>
      <c r="B97">
        <v>4304</v>
      </c>
      <c r="C97">
        <v>4393</v>
      </c>
      <c r="D97">
        <v>1972</v>
      </c>
      <c r="E97">
        <v>2814</v>
      </c>
      <c r="F97">
        <v>3891</v>
      </c>
      <c r="G97">
        <v>5218</v>
      </c>
      <c r="H97">
        <v>8053</v>
      </c>
      <c r="I97">
        <v>3581</v>
      </c>
    </row>
    <row r="98" spans="1:9">
      <c r="A98" t="s">
        <v>989</v>
      </c>
      <c r="B98">
        <v>1813</v>
      </c>
      <c r="C98">
        <v>1840</v>
      </c>
      <c r="D98">
        <v>735</v>
      </c>
      <c r="E98">
        <v>1114</v>
      </c>
      <c r="F98">
        <v>1510</v>
      </c>
      <c r="G98">
        <v>2217</v>
      </c>
      <c r="H98">
        <v>3617</v>
      </c>
      <c r="I98">
        <v>1571</v>
      </c>
    </row>
    <row r="99" spans="1:9">
      <c r="A99" t="s">
        <v>990</v>
      </c>
      <c r="B99">
        <v>1030</v>
      </c>
      <c r="C99">
        <v>1046</v>
      </c>
      <c r="D99">
        <v>410</v>
      </c>
      <c r="E99">
        <v>540</v>
      </c>
      <c r="F99">
        <v>703</v>
      </c>
      <c r="G99">
        <v>1095</v>
      </c>
      <c r="H99">
        <v>2476</v>
      </c>
      <c r="I99">
        <v>890</v>
      </c>
    </row>
    <row r="100" spans="1:9">
      <c r="A100" t="s">
        <v>991</v>
      </c>
      <c r="B100">
        <v>756</v>
      </c>
      <c r="C100">
        <v>766</v>
      </c>
      <c r="D100">
        <v>313</v>
      </c>
      <c r="E100">
        <v>556</v>
      </c>
      <c r="F100">
        <v>773</v>
      </c>
      <c r="G100">
        <v>1087</v>
      </c>
      <c r="H100">
        <v>1099</v>
      </c>
      <c r="I100">
        <v>670</v>
      </c>
    </row>
    <row r="101" spans="1:9">
      <c r="A101" t="s">
        <v>517</v>
      </c>
      <c r="B101">
        <v>27</v>
      </c>
      <c r="C101">
        <v>28</v>
      </c>
      <c r="D101">
        <v>12</v>
      </c>
      <c r="E101">
        <v>18</v>
      </c>
      <c r="F101">
        <v>34</v>
      </c>
      <c r="G101">
        <v>35</v>
      </c>
      <c r="H101">
        <v>43</v>
      </c>
      <c r="I101">
        <v>11</v>
      </c>
    </row>
    <row r="102" spans="1:9">
      <c r="A102" t="s">
        <v>992</v>
      </c>
      <c r="B102">
        <v>1058</v>
      </c>
      <c r="C102">
        <v>1073</v>
      </c>
      <c r="D102">
        <v>559</v>
      </c>
      <c r="E102">
        <v>797</v>
      </c>
      <c r="F102">
        <v>1056</v>
      </c>
      <c r="G102">
        <v>1301</v>
      </c>
      <c r="H102">
        <v>1649</v>
      </c>
      <c r="I102">
        <v>924</v>
      </c>
    </row>
    <row r="103" spans="1:9">
      <c r="A103" t="s">
        <v>993</v>
      </c>
      <c r="B103">
        <v>1178</v>
      </c>
      <c r="C103">
        <v>1220</v>
      </c>
      <c r="D103">
        <v>521</v>
      </c>
      <c r="E103">
        <v>749</v>
      </c>
      <c r="F103">
        <v>1103</v>
      </c>
      <c r="G103">
        <v>1467</v>
      </c>
      <c r="H103">
        <v>2253</v>
      </c>
      <c r="I103">
        <v>872</v>
      </c>
    </row>
    <row r="104" spans="1:9">
      <c r="A104" t="s">
        <v>523</v>
      </c>
      <c r="B104">
        <v>213</v>
      </c>
      <c r="C104">
        <v>221</v>
      </c>
      <c r="D104">
        <v>58</v>
      </c>
      <c r="E104">
        <v>112</v>
      </c>
      <c r="F104">
        <v>170</v>
      </c>
      <c r="G104">
        <v>279</v>
      </c>
      <c r="H104">
        <v>483</v>
      </c>
      <c r="I104">
        <v>145</v>
      </c>
    </row>
    <row r="105" spans="1:9">
      <c r="A105" t="s">
        <v>524</v>
      </c>
      <c r="B105">
        <v>481</v>
      </c>
      <c r="C105">
        <v>503</v>
      </c>
      <c r="D105">
        <v>270</v>
      </c>
      <c r="E105">
        <v>322</v>
      </c>
      <c r="F105">
        <v>494</v>
      </c>
      <c r="G105">
        <v>598</v>
      </c>
      <c r="H105">
        <v>829</v>
      </c>
      <c r="I105">
        <v>356</v>
      </c>
    </row>
    <row r="106" spans="1:9">
      <c r="A106" t="s">
        <v>525</v>
      </c>
      <c r="B106">
        <v>349</v>
      </c>
      <c r="C106">
        <v>357</v>
      </c>
      <c r="D106">
        <v>138</v>
      </c>
      <c r="E106">
        <v>236</v>
      </c>
      <c r="F106">
        <v>338</v>
      </c>
      <c r="G106">
        <v>439</v>
      </c>
      <c r="H106">
        <v>633</v>
      </c>
      <c r="I106">
        <v>274</v>
      </c>
    </row>
    <row r="107" spans="1:9">
      <c r="A107" t="s">
        <v>994</v>
      </c>
      <c r="B107">
        <v>134</v>
      </c>
      <c r="C107">
        <v>139</v>
      </c>
      <c r="D107">
        <v>55</v>
      </c>
      <c r="E107">
        <v>79</v>
      </c>
      <c r="F107">
        <v>101</v>
      </c>
      <c r="G107">
        <v>152</v>
      </c>
      <c r="H107">
        <v>309</v>
      </c>
      <c r="I107">
        <v>96</v>
      </c>
    </row>
    <row r="108" spans="1:9">
      <c r="A108" t="s">
        <v>995</v>
      </c>
      <c r="B108">
        <v>255</v>
      </c>
      <c r="C108">
        <v>260</v>
      </c>
      <c r="D108">
        <v>157</v>
      </c>
      <c r="E108">
        <v>154</v>
      </c>
      <c r="F108">
        <v>221</v>
      </c>
      <c r="G108">
        <v>233</v>
      </c>
      <c r="H108">
        <v>534</v>
      </c>
      <c r="I108">
        <v>214</v>
      </c>
    </row>
    <row r="109" spans="1:9">
      <c r="A109" t="s">
        <v>996</v>
      </c>
      <c r="B109">
        <v>1049</v>
      </c>
      <c r="C109">
        <v>1061</v>
      </c>
      <c r="D109">
        <v>642</v>
      </c>
      <c r="E109">
        <v>982</v>
      </c>
      <c r="F109">
        <v>1106</v>
      </c>
      <c r="G109">
        <v>1111</v>
      </c>
      <c r="H109">
        <v>1461</v>
      </c>
      <c r="I109">
        <v>970</v>
      </c>
    </row>
    <row r="110" spans="1:9">
      <c r="A110" t="s">
        <v>997</v>
      </c>
      <c r="B110">
        <v>370</v>
      </c>
      <c r="C110">
        <v>372</v>
      </c>
      <c r="D110">
        <v>238</v>
      </c>
      <c r="E110">
        <v>406</v>
      </c>
      <c r="F110">
        <v>405</v>
      </c>
      <c r="G110">
        <v>368</v>
      </c>
      <c r="H110">
        <v>442</v>
      </c>
      <c r="I110">
        <v>353</v>
      </c>
    </row>
    <row r="111" spans="1:9">
      <c r="A111" t="s">
        <v>998</v>
      </c>
      <c r="B111">
        <v>454</v>
      </c>
      <c r="C111">
        <v>456</v>
      </c>
      <c r="D111">
        <v>254</v>
      </c>
      <c r="E111">
        <v>357</v>
      </c>
      <c r="F111">
        <v>416</v>
      </c>
      <c r="G111">
        <v>505</v>
      </c>
      <c r="H111">
        <v>744</v>
      </c>
      <c r="I111">
        <v>442</v>
      </c>
    </row>
    <row r="112" spans="1:9">
      <c r="A112" t="s">
        <v>999</v>
      </c>
      <c r="B112">
        <v>167</v>
      </c>
      <c r="C112">
        <v>171</v>
      </c>
      <c r="D112">
        <v>119</v>
      </c>
      <c r="E112">
        <v>183</v>
      </c>
      <c r="F112">
        <v>181</v>
      </c>
      <c r="G112">
        <v>176</v>
      </c>
      <c r="H112">
        <v>197</v>
      </c>
      <c r="I112">
        <v>138</v>
      </c>
    </row>
    <row r="113" spans="1:9">
      <c r="A113" t="s">
        <v>1000</v>
      </c>
      <c r="B113">
        <v>58</v>
      </c>
      <c r="C113">
        <v>62</v>
      </c>
      <c r="D113">
        <v>32</v>
      </c>
      <c r="E113">
        <v>35</v>
      </c>
      <c r="F113">
        <v>104</v>
      </c>
      <c r="G113">
        <v>62</v>
      </c>
      <c r="H113">
        <v>78</v>
      </c>
      <c r="I113">
        <v>36</v>
      </c>
    </row>
    <row r="114" spans="1:9">
      <c r="A114" t="s">
        <v>1001</v>
      </c>
      <c r="B114">
        <v>1055</v>
      </c>
      <c r="C114">
        <v>1089</v>
      </c>
      <c r="D114">
        <v>466</v>
      </c>
      <c r="E114">
        <v>520</v>
      </c>
      <c r="F114">
        <v>859</v>
      </c>
      <c r="G114">
        <v>1292</v>
      </c>
      <c r="H114">
        <v>2303</v>
      </c>
      <c r="I114">
        <v>792</v>
      </c>
    </row>
    <row r="115" spans="1:9">
      <c r="A115" t="s">
        <v>1002</v>
      </c>
      <c r="B115">
        <v>313</v>
      </c>
      <c r="C115">
        <v>318</v>
      </c>
      <c r="D115">
        <v>140</v>
      </c>
      <c r="E115">
        <v>150</v>
      </c>
      <c r="F115">
        <v>244</v>
      </c>
      <c r="G115">
        <v>335</v>
      </c>
      <c r="H115">
        <v>719</v>
      </c>
      <c r="I115">
        <v>273</v>
      </c>
    </row>
    <row r="116" spans="1:9">
      <c r="A116" t="s">
        <v>1003</v>
      </c>
      <c r="B116">
        <v>322</v>
      </c>
      <c r="C116">
        <v>328</v>
      </c>
      <c r="D116">
        <v>150</v>
      </c>
      <c r="E116">
        <v>191</v>
      </c>
      <c r="F116">
        <v>271</v>
      </c>
      <c r="G116">
        <v>383</v>
      </c>
      <c r="H116">
        <v>642</v>
      </c>
      <c r="I116">
        <v>265</v>
      </c>
    </row>
    <row r="117" spans="1:9">
      <c r="A117" t="s">
        <v>1004</v>
      </c>
      <c r="B117">
        <v>190</v>
      </c>
      <c r="C117">
        <v>201</v>
      </c>
      <c r="D117">
        <v>108</v>
      </c>
      <c r="E117">
        <v>103</v>
      </c>
      <c r="F117">
        <v>180</v>
      </c>
      <c r="G117">
        <v>263</v>
      </c>
      <c r="H117">
        <v>351</v>
      </c>
      <c r="I117">
        <v>129</v>
      </c>
    </row>
    <row r="118" spans="1:9">
      <c r="A118" t="s">
        <v>1005</v>
      </c>
      <c r="B118">
        <v>230</v>
      </c>
      <c r="C118">
        <v>242</v>
      </c>
      <c r="D118">
        <v>67</v>
      </c>
      <c r="E118">
        <v>76</v>
      </c>
      <c r="F118">
        <v>163</v>
      </c>
      <c r="G118">
        <v>312</v>
      </c>
      <c r="H118">
        <v>591</v>
      </c>
      <c r="I118">
        <v>124</v>
      </c>
    </row>
    <row r="119" spans="1:9">
      <c r="A119" t="s">
        <v>1006</v>
      </c>
      <c r="B119">
        <v>289</v>
      </c>
      <c r="C119">
        <v>298</v>
      </c>
      <c r="D119">
        <v>150</v>
      </c>
      <c r="E119">
        <v>208</v>
      </c>
      <c r="F119">
        <v>271</v>
      </c>
      <c r="G119">
        <v>340</v>
      </c>
      <c r="H119">
        <v>521</v>
      </c>
      <c r="I119">
        <v>256</v>
      </c>
    </row>
    <row r="120" spans="1:9">
      <c r="A120" t="s">
        <v>1007</v>
      </c>
      <c r="B120">
        <v>132</v>
      </c>
      <c r="C120">
        <v>134</v>
      </c>
      <c r="D120">
        <v>67</v>
      </c>
      <c r="E120">
        <v>89</v>
      </c>
      <c r="F120">
        <v>120</v>
      </c>
      <c r="G120">
        <v>154</v>
      </c>
      <c r="H120">
        <v>241</v>
      </c>
      <c r="I120">
        <v>113</v>
      </c>
    </row>
    <row r="121" spans="1:9">
      <c r="A121" t="s">
        <v>1008</v>
      </c>
      <c r="B121">
        <v>303</v>
      </c>
      <c r="C121">
        <v>298</v>
      </c>
      <c r="D121">
        <v>338</v>
      </c>
      <c r="E121">
        <v>156</v>
      </c>
      <c r="F121">
        <v>190</v>
      </c>
      <c r="G121">
        <v>262</v>
      </c>
      <c r="H121">
        <v>543</v>
      </c>
      <c r="I121">
        <v>359</v>
      </c>
    </row>
    <row r="122" spans="1:9">
      <c r="A122" t="s">
        <v>1009</v>
      </c>
      <c r="B122">
        <v>228</v>
      </c>
      <c r="C122">
        <v>235</v>
      </c>
      <c r="D122">
        <v>162</v>
      </c>
      <c r="E122">
        <v>217</v>
      </c>
      <c r="F122">
        <v>243</v>
      </c>
      <c r="G122">
        <v>283</v>
      </c>
      <c r="H122">
        <v>271</v>
      </c>
      <c r="I122">
        <v>168</v>
      </c>
    </row>
    <row r="123" spans="1:9">
      <c r="A123" t="s">
        <v>1010</v>
      </c>
      <c r="B123">
        <v>451</v>
      </c>
      <c r="C123">
        <v>463</v>
      </c>
      <c r="D123">
        <v>183</v>
      </c>
      <c r="E123">
        <v>311</v>
      </c>
      <c r="F123">
        <v>416</v>
      </c>
      <c r="G123">
        <v>572</v>
      </c>
      <c r="H123">
        <v>830</v>
      </c>
      <c r="I123">
        <v>372</v>
      </c>
    </row>
    <row r="124" spans="1:9">
      <c r="A124" t="s">
        <v>1011</v>
      </c>
      <c r="B124">
        <v>706</v>
      </c>
      <c r="C124">
        <v>754</v>
      </c>
      <c r="D124">
        <v>250</v>
      </c>
      <c r="E124">
        <v>375</v>
      </c>
      <c r="F124">
        <v>469</v>
      </c>
      <c r="G124">
        <v>934</v>
      </c>
      <c r="H124">
        <v>1737</v>
      </c>
      <c r="I124">
        <v>276</v>
      </c>
    </row>
    <row r="125" spans="1:9">
      <c r="A125" t="s">
        <v>1012</v>
      </c>
      <c r="B125">
        <v>1897</v>
      </c>
      <c r="C125">
        <v>2062</v>
      </c>
      <c r="D125">
        <v>385</v>
      </c>
      <c r="E125">
        <v>689</v>
      </c>
      <c r="F125">
        <v>1395</v>
      </c>
      <c r="G125">
        <v>2653</v>
      </c>
      <c r="H125">
        <v>5175</v>
      </c>
      <c r="I125">
        <v>422</v>
      </c>
    </row>
    <row r="126" spans="1:9">
      <c r="A126" t="s">
        <v>1013</v>
      </c>
      <c r="B126">
        <v>300</v>
      </c>
      <c r="C126">
        <v>308</v>
      </c>
      <c r="D126">
        <v>189</v>
      </c>
      <c r="E126">
        <v>149</v>
      </c>
      <c r="F126">
        <v>223</v>
      </c>
      <c r="G126">
        <v>368</v>
      </c>
      <c r="H126">
        <v>613</v>
      </c>
      <c r="I126">
        <v>221</v>
      </c>
    </row>
    <row r="127" spans="1:9">
      <c r="A127" t="s">
        <v>1014</v>
      </c>
      <c r="B127">
        <v>1598</v>
      </c>
      <c r="C127">
        <v>1753</v>
      </c>
      <c r="D127">
        <v>196</v>
      </c>
      <c r="E127">
        <v>540</v>
      </c>
      <c r="F127">
        <v>1172</v>
      </c>
      <c r="G127">
        <v>2285</v>
      </c>
      <c r="H127">
        <v>4563</v>
      </c>
      <c r="I127">
        <v>200</v>
      </c>
    </row>
    <row r="128" spans="1:9">
      <c r="A128" t="s">
        <v>1015</v>
      </c>
      <c r="B128">
        <v>23464</v>
      </c>
      <c r="C128">
        <v>23464</v>
      </c>
      <c r="D128">
        <v>3169</v>
      </c>
      <c r="E128">
        <v>10250</v>
      </c>
      <c r="F128">
        <v>18340</v>
      </c>
      <c r="G128">
        <v>29008</v>
      </c>
      <c r="H128">
        <v>56426</v>
      </c>
      <c r="I128" t="s">
        <v>927</v>
      </c>
    </row>
    <row r="129" spans="1:9">
      <c r="A129" t="s">
        <v>1016</v>
      </c>
      <c r="B129">
        <v>18178</v>
      </c>
      <c r="C129">
        <v>18178</v>
      </c>
      <c r="D129">
        <v>1329</v>
      </c>
      <c r="E129">
        <v>5005</v>
      </c>
      <c r="F129">
        <v>13040</v>
      </c>
      <c r="G129">
        <v>24275</v>
      </c>
      <c r="H129">
        <v>47135</v>
      </c>
      <c r="I129" t="s">
        <v>927</v>
      </c>
    </row>
    <row r="130" spans="1:9">
      <c r="A130" t="s">
        <v>1017</v>
      </c>
      <c r="B130">
        <v>1123</v>
      </c>
      <c r="C130">
        <v>1123</v>
      </c>
      <c r="D130">
        <v>-924</v>
      </c>
      <c r="E130">
        <v>282</v>
      </c>
      <c r="F130">
        <v>701</v>
      </c>
      <c r="G130">
        <v>1067</v>
      </c>
      <c r="H130">
        <v>4473</v>
      </c>
      <c r="I130" t="s">
        <v>927</v>
      </c>
    </row>
    <row r="131" spans="1:9">
      <c r="A131" t="s">
        <v>1018</v>
      </c>
      <c r="B131">
        <v>2420</v>
      </c>
      <c r="C131">
        <v>2420</v>
      </c>
      <c r="D131">
        <v>1648</v>
      </c>
      <c r="E131">
        <v>3558</v>
      </c>
      <c r="F131">
        <v>3089</v>
      </c>
      <c r="G131">
        <v>2061</v>
      </c>
      <c r="H131">
        <v>1742</v>
      </c>
      <c r="I131" t="s">
        <v>927</v>
      </c>
    </row>
    <row r="132" spans="1:9">
      <c r="A132" t="s">
        <v>1019</v>
      </c>
      <c r="B132">
        <v>938</v>
      </c>
      <c r="C132">
        <v>938</v>
      </c>
      <c r="D132">
        <v>229</v>
      </c>
      <c r="E132">
        <v>385</v>
      </c>
      <c r="F132">
        <v>724</v>
      </c>
      <c r="G132">
        <v>886</v>
      </c>
      <c r="H132">
        <v>2459</v>
      </c>
      <c r="I132" t="s">
        <v>927</v>
      </c>
    </row>
    <row r="133" spans="1:9">
      <c r="A133" t="s">
        <v>1020</v>
      </c>
      <c r="B133">
        <v>282</v>
      </c>
      <c r="C133">
        <v>282</v>
      </c>
      <c r="D133">
        <v>117</v>
      </c>
      <c r="E133">
        <v>276</v>
      </c>
      <c r="F133">
        <v>391</v>
      </c>
      <c r="G133">
        <v>338</v>
      </c>
      <c r="H133">
        <v>286</v>
      </c>
      <c r="I133" t="s">
        <v>927</v>
      </c>
    </row>
    <row r="134" spans="1:9">
      <c r="A134" t="s">
        <v>1021</v>
      </c>
      <c r="B134">
        <v>252</v>
      </c>
      <c r="C134">
        <v>252</v>
      </c>
      <c r="D134">
        <v>565</v>
      </c>
      <c r="E134">
        <v>440</v>
      </c>
      <c r="F134">
        <v>145</v>
      </c>
      <c r="G134">
        <v>82</v>
      </c>
      <c r="H134">
        <v>29</v>
      </c>
      <c r="I134" t="s">
        <v>927</v>
      </c>
    </row>
    <row r="135" spans="1:9">
      <c r="A135" t="s">
        <v>1022</v>
      </c>
      <c r="B135">
        <v>191</v>
      </c>
      <c r="C135">
        <v>191</v>
      </c>
      <c r="D135">
        <v>139</v>
      </c>
      <c r="E135">
        <v>221</v>
      </c>
      <c r="F135">
        <v>179</v>
      </c>
      <c r="G135">
        <v>216</v>
      </c>
      <c r="H135">
        <v>199</v>
      </c>
      <c r="I135" t="s">
        <v>927</v>
      </c>
    </row>
    <row r="136" spans="1:9">
      <c r="A136" t="s">
        <v>1023</v>
      </c>
      <c r="B136">
        <v>81</v>
      </c>
      <c r="C136">
        <v>81</v>
      </c>
      <c r="D136">
        <v>67</v>
      </c>
      <c r="E136">
        <v>83</v>
      </c>
      <c r="F136">
        <v>71</v>
      </c>
      <c r="G136">
        <v>82</v>
      </c>
      <c r="H136">
        <v>103</v>
      </c>
      <c r="I136" t="s">
        <v>927</v>
      </c>
    </row>
    <row r="137" spans="1:9">
      <c r="A137" t="s">
        <v>1024</v>
      </c>
      <c r="B137">
        <v>2227</v>
      </c>
      <c r="C137">
        <v>2227</v>
      </c>
      <c r="D137">
        <v>32</v>
      </c>
      <c r="E137">
        <v>499</v>
      </c>
      <c r="F137">
        <v>1273</v>
      </c>
      <c r="G137">
        <v>2761</v>
      </c>
      <c r="H137">
        <v>6555</v>
      </c>
      <c r="I137" t="s">
        <v>927</v>
      </c>
    </row>
    <row r="138" spans="1:9">
      <c r="A138" t="s">
        <v>1025</v>
      </c>
      <c r="B138">
        <v>1733</v>
      </c>
      <c r="C138">
        <v>1733</v>
      </c>
      <c r="D138">
        <v>-5</v>
      </c>
      <c r="E138">
        <v>366</v>
      </c>
      <c r="F138">
        <v>952</v>
      </c>
      <c r="G138">
        <v>2128</v>
      </c>
      <c r="H138">
        <v>5211</v>
      </c>
      <c r="I138" t="s">
        <v>927</v>
      </c>
    </row>
    <row r="139" spans="1:9">
      <c r="A139" t="s">
        <v>1026</v>
      </c>
      <c r="B139">
        <v>431</v>
      </c>
      <c r="C139">
        <v>431</v>
      </c>
      <c r="D139">
        <v>16</v>
      </c>
      <c r="E139">
        <v>85</v>
      </c>
      <c r="F139">
        <v>279</v>
      </c>
      <c r="G139">
        <v>568</v>
      </c>
      <c r="H139">
        <v>1202</v>
      </c>
      <c r="I139" t="s">
        <v>927</v>
      </c>
    </row>
    <row r="140" spans="1:9">
      <c r="A140" t="s">
        <v>1027</v>
      </c>
      <c r="B140">
        <v>63</v>
      </c>
      <c r="C140">
        <v>63</v>
      </c>
      <c r="D140">
        <v>21</v>
      </c>
      <c r="E140">
        <v>48</v>
      </c>
      <c r="F140">
        <v>42</v>
      </c>
      <c r="G140">
        <v>65</v>
      </c>
      <c r="H140">
        <v>142</v>
      </c>
      <c r="I140" t="s">
        <v>927</v>
      </c>
    </row>
    <row r="141" spans="1:9">
      <c r="A141" t="s">
        <v>1028</v>
      </c>
      <c r="B141">
        <v>21237</v>
      </c>
      <c r="C141">
        <v>21237</v>
      </c>
      <c r="D141">
        <v>3137</v>
      </c>
      <c r="E141">
        <v>9751</v>
      </c>
      <c r="F141">
        <v>17068</v>
      </c>
      <c r="G141">
        <v>26247</v>
      </c>
      <c r="H141">
        <v>49871</v>
      </c>
      <c r="I141" t="s">
        <v>927</v>
      </c>
    </row>
    <row r="142" spans="1:9">
      <c r="A142" t="s">
        <v>1029</v>
      </c>
      <c r="B142">
        <v>2391</v>
      </c>
      <c r="C142">
        <v>2074</v>
      </c>
      <c r="D142">
        <v>824</v>
      </c>
      <c r="E142">
        <v>-828</v>
      </c>
      <c r="F142">
        <v>1441</v>
      </c>
      <c r="G142">
        <v>3464</v>
      </c>
      <c r="H142">
        <v>5462</v>
      </c>
      <c r="I142" t="s">
        <v>927</v>
      </c>
    </row>
    <row r="143" spans="1:9">
      <c r="A143" t="s">
        <v>1030</v>
      </c>
      <c r="B143">
        <v>1201</v>
      </c>
      <c r="C143">
        <v>1169</v>
      </c>
      <c r="D143">
        <v>343</v>
      </c>
      <c r="E143">
        <v>-417</v>
      </c>
      <c r="F143">
        <v>562</v>
      </c>
      <c r="G143">
        <v>1870</v>
      </c>
      <c r="H143">
        <v>3480</v>
      </c>
      <c r="I143" t="s">
        <v>927</v>
      </c>
    </row>
    <row r="144" spans="1:9">
      <c r="A144" t="s">
        <v>1031</v>
      </c>
      <c r="B144">
        <v>247</v>
      </c>
      <c r="C144">
        <v>271</v>
      </c>
      <c r="D144">
        <v>149</v>
      </c>
      <c r="E144">
        <v>122</v>
      </c>
      <c r="F144">
        <v>264</v>
      </c>
      <c r="G144">
        <v>304</v>
      </c>
      <c r="H144">
        <v>516</v>
      </c>
      <c r="I144" t="s">
        <v>927</v>
      </c>
    </row>
    <row r="145" spans="1:9">
      <c r="A145" t="s">
        <v>1032</v>
      </c>
      <c r="B145">
        <v>-365</v>
      </c>
      <c r="C145">
        <v>-359</v>
      </c>
      <c r="D145">
        <v>-195</v>
      </c>
      <c r="E145">
        <v>-141</v>
      </c>
      <c r="F145">
        <v>-249</v>
      </c>
      <c r="G145">
        <v>-403</v>
      </c>
      <c r="H145">
        <v>-805</v>
      </c>
      <c r="I145" t="s">
        <v>927</v>
      </c>
    </row>
    <row r="146" spans="1:9">
      <c r="A146" t="s">
        <v>1033</v>
      </c>
      <c r="B146">
        <v>47269</v>
      </c>
      <c r="C146">
        <v>46096</v>
      </c>
      <c r="D146">
        <v>26212</v>
      </c>
      <c r="E146">
        <v>29272</v>
      </c>
      <c r="F146">
        <v>34584</v>
      </c>
      <c r="G146">
        <v>47992</v>
      </c>
      <c r="H146">
        <v>92266</v>
      </c>
      <c r="I146" t="s">
        <v>927</v>
      </c>
    </row>
    <row r="147" spans="1:9">
      <c r="A147" t="s">
        <v>1034</v>
      </c>
      <c r="B147">
        <v>292</v>
      </c>
      <c r="C147">
        <v>287</v>
      </c>
      <c r="D147">
        <v>157</v>
      </c>
      <c r="E147">
        <v>178</v>
      </c>
      <c r="F147">
        <v>220</v>
      </c>
      <c r="G147">
        <v>325</v>
      </c>
      <c r="H147">
        <v>555</v>
      </c>
      <c r="I147" t="s">
        <v>927</v>
      </c>
    </row>
    <row r="148" spans="1:9">
      <c r="A148" t="s">
        <v>1035</v>
      </c>
    </row>
    <row r="149" spans="1:9">
      <c r="A149" t="s">
        <v>1036</v>
      </c>
      <c r="B149">
        <v>54</v>
      </c>
      <c r="C149">
        <v>57</v>
      </c>
      <c r="D149">
        <v>27</v>
      </c>
      <c r="E149">
        <v>47</v>
      </c>
      <c r="F149">
        <v>56</v>
      </c>
      <c r="G149">
        <v>69</v>
      </c>
      <c r="H149">
        <v>85</v>
      </c>
      <c r="I149">
        <v>44</v>
      </c>
    </row>
    <row r="150" spans="1:9">
      <c r="A150" t="s">
        <v>1037</v>
      </c>
      <c r="B150">
        <v>67</v>
      </c>
      <c r="C150">
        <v>70</v>
      </c>
      <c r="D150">
        <v>23</v>
      </c>
      <c r="E150">
        <v>63</v>
      </c>
      <c r="F150">
        <v>60</v>
      </c>
      <c r="G150">
        <v>81</v>
      </c>
      <c r="H150">
        <v>125</v>
      </c>
      <c r="I150">
        <v>52</v>
      </c>
    </row>
    <row r="151" spans="1:9">
      <c r="A151" t="s">
        <v>1038</v>
      </c>
      <c r="B151">
        <v>20</v>
      </c>
      <c r="C151">
        <v>20</v>
      </c>
      <c r="D151">
        <v>11</v>
      </c>
      <c r="E151">
        <v>15</v>
      </c>
      <c r="F151">
        <v>19</v>
      </c>
      <c r="G151">
        <v>22</v>
      </c>
      <c r="H151">
        <v>35</v>
      </c>
      <c r="I151">
        <v>15</v>
      </c>
    </row>
    <row r="152" spans="1:9">
      <c r="A152" t="s">
        <v>1039</v>
      </c>
      <c r="B152">
        <v>22</v>
      </c>
      <c r="C152">
        <v>23</v>
      </c>
      <c r="D152">
        <v>6</v>
      </c>
      <c r="E152">
        <v>13</v>
      </c>
      <c r="F152">
        <v>16</v>
      </c>
      <c r="G152">
        <v>34</v>
      </c>
      <c r="H152">
        <v>45</v>
      </c>
      <c r="I152">
        <v>11</v>
      </c>
    </row>
    <row r="153" spans="1:9">
      <c r="A153" t="s">
        <v>1060</v>
      </c>
      <c r="B153">
        <v>20</v>
      </c>
      <c r="C153">
        <v>21</v>
      </c>
      <c r="D153">
        <v>6</v>
      </c>
      <c r="E153">
        <v>15</v>
      </c>
      <c r="F153">
        <v>14</v>
      </c>
      <c r="G153">
        <v>20</v>
      </c>
      <c r="H153">
        <v>49</v>
      </c>
      <c r="I153">
        <v>16</v>
      </c>
    </row>
    <row r="154" spans="1:9">
      <c r="A154" t="s">
        <v>1041</v>
      </c>
      <c r="B154">
        <v>10</v>
      </c>
      <c r="C154">
        <v>12</v>
      </c>
      <c r="D154">
        <v>2</v>
      </c>
      <c r="E154">
        <v>6</v>
      </c>
      <c r="F154">
        <v>15</v>
      </c>
      <c r="G154">
        <v>15</v>
      </c>
      <c r="H154">
        <v>19</v>
      </c>
      <c r="I154">
        <v>6</v>
      </c>
    </row>
    <row r="155" spans="1:9">
      <c r="A155" t="s">
        <v>1042</v>
      </c>
      <c r="B155">
        <v>503</v>
      </c>
      <c r="C155">
        <v>513</v>
      </c>
      <c r="D155">
        <v>241</v>
      </c>
      <c r="E155">
        <v>277</v>
      </c>
      <c r="F155">
        <v>378</v>
      </c>
      <c r="G155">
        <v>550</v>
      </c>
      <c r="H155">
        <v>1119</v>
      </c>
      <c r="I155">
        <v>473</v>
      </c>
    </row>
    <row r="156" spans="1:9">
      <c r="A156" t="s">
        <v>1043</v>
      </c>
      <c r="B156" t="s">
        <v>1044</v>
      </c>
      <c r="C156" t="s">
        <v>1045</v>
      </c>
      <c r="D156" t="s">
        <v>1045</v>
      </c>
      <c r="E156" t="s">
        <v>1045</v>
      </c>
      <c r="F156" t="s">
        <v>1045</v>
      </c>
      <c r="G156" t="s">
        <v>1045</v>
      </c>
      <c r="H156" t="s">
        <v>1045</v>
      </c>
      <c r="I156" t="s">
        <v>1044</v>
      </c>
    </row>
    <row r="157" spans="1:9">
      <c r="A157" t="s">
        <v>909</v>
      </c>
      <c r="B157" t="s">
        <v>1061</v>
      </c>
    </row>
    <row r="158" spans="1:9">
      <c r="A158" t="s">
        <v>1048</v>
      </c>
      <c r="B158" t="s">
        <v>1049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baseColWidth="10" defaultRowHeight="15" x14ac:dyDescent="0"/>
  <cols>
    <col min="1" max="1" width="42.6640625" bestFit="1" customWidth="1"/>
    <col min="2" max="2" width="8.33203125" bestFit="1" customWidth="1"/>
    <col min="3" max="3" width="6.5" bestFit="1" customWidth="1"/>
    <col min="4" max="5" width="10.1640625" bestFit="1" customWidth="1"/>
    <col min="6" max="6" width="8.33203125" bestFit="1" customWidth="1"/>
    <col min="7" max="7" width="8.83203125" bestFit="1" customWidth="1"/>
    <col min="8" max="8" width="10.33203125" bestFit="1" customWidth="1"/>
    <col min="9" max="9" width="9.6640625" bestFit="1" customWidth="1"/>
  </cols>
  <sheetData>
    <row r="1" spans="1:9">
      <c r="A1" t="s">
        <v>916</v>
      </c>
    </row>
    <row r="2" spans="1:9">
      <c r="A2" t="s">
        <v>1053</v>
      </c>
    </row>
    <row r="4" spans="1:9">
      <c r="A4" t="s">
        <v>763</v>
      </c>
      <c r="B4" t="s">
        <v>918</v>
      </c>
      <c r="C4" t="s">
        <v>765</v>
      </c>
      <c r="D4" t="s">
        <v>919</v>
      </c>
      <c r="E4" t="s">
        <v>1051</v>
      </c>
      <c r="F4" t="s">
        <v>921</v>
      </c>
      <c r="G4" t="s">
        <v>1054</v>
      </c>
      <c r="H4" t="s">
        <v>1052</v>
      </c>
      <c r="I4" t="s">
        <v>924</v>
      </c>
    </row>
    <row r="6" spans="1:9">
      <c r="A6" t="s">
        <v>925</v>
      </c>
      <c r="B6">
        <v>91564</v>
      </c>
      <c r="C6">
        <v>81221</v>
      </c>
      <c r="D6">
        <v>16199</v>
      </c>
      <c r="E6">
        <v>16259</v>
      </c>
      <c r="F6">
        <v>16232</v>
      </c>
      <c r="G6">
        <v>16255</v>
      </c>
      <c r="H6">
        <v>16276</v>
      </c>
      <c r="I6">
        <v>10343</v>
      </c>
    </row>
    <row r="7" spans="1:9">
      <c r="A7" t="s">
        <v>926</v>
      </c>
      <c r="B7">
        <v>37686</v>
      </c>
      <c r="C7">
        <v>32104</v>
      </c>
      <c r="D7">
        <v>6443</v>
      </c>
      <c r="E7">
        <v>6258</v>
      </c>
      <c r="F7">
        <v>6385</v>
      </c>
      <c r="G7">
        <v>6429</v>
      </c>
      <c r="H7">
        <v>6589</v>
      </c>
      <c r="I7">
        <v>5582</v>
      </c>
    </row>
    <row r="8" spans="1:9">
      <c r="A8" t="s">
        <v>778</v>
      </c>
      <c r="B8">
        <v>25127</v>
      </c>
      <c r="C8">
        <v>25127</v>
      </c>
      <c r="D8">
        <v>3594</v>
      </c>
      <c r="E8">
        <v>10811</v>
      </c>
      <c r="F8">
        <v>19397</v>
      </c>
      <c r="G8">
        <v>30967</v>
      </c>
      <c r="H8">
        <v>60741</v>
      </c>
      <c r="I8" t="s">
        <v>927</v>
      </c>
    </row>
    <row r="9" spans="1:9">
      <c r="A9" t="s">
        <v>779</v>
      </c>
      <c r="B9">
        <v>22887</v>
      </c>
      <c r="C9">
        <v>22887</v>
      </c>
      <c r="D9">
        <v>3463</v>
      </c>
      <c r="E9">
        <v>10338</v>
      </c>
      <c r="F9">
        <v>18131</v>
      </c>
      <c r="G9">
        <v>28178</v>
      </c>
      <c r="H9">
        <v>54215</v>
      </c>
      <c r="I9" t="s">
        <v>927</v>
      </c>
    </row>
    <row r="10" spans="1:9">
      <c r="A10" t="s">
        <v>928</v>
      </c>
      <c r="B10">
        <v>2.6</v>
      </c>
      <c r="C10">
        <v>2.6</v>
      </c>
      <c r="D10">
        <v>2</v>
      </c>
      <c r="E10">
        <v>2.2999999999999998</v>
      </c>
      <c r="F10">
        <v>2.5</v>
      </c>
      <c r="G10">
        <v>2.9</v>
      </c>
      <c r="H10">
        <v>3.2</v>
      </c>
      <c r="I10">
        <v>2.5</v>
      </c>
    </row>
    <row r="11" spans="1:9">
      <c r="A11" t="s">
        <v>929</v>
      </c>
      <c r="B11">
        <v>46.8</v>
      </c>
      <c r="C11">
        <v>46.6</v>
      </c>
      <c r="D11">
        <v>49.2</v>
      </c>
      <c r="E11">
        <v>50.9</v>
      </c>
      <c r="F11">
        <v>45.3</v>
      </c>
      <c r="G11">
        <v>43.1</v>
      </c>
      <c r="H11">
        <v>44.6</v>
      </c>
      <c r="I11">
        <v>48.3</v>
      </c>
    </row>
    <row r="12" spans="1:9">
      <c r="A12" t="s">
        <v>930</v>
      </c>
    </row>
    <row r="13" spans="1:9">
      <c r="A13" t="s">
        <v>931</v>
      </c>
      <c r="B13">
        <v>1.4</v>
      </c>
      <c r="C13">
        <v>1.4</v>
      </c>
      <c r="D13">
        <v>0.8</v>
      </c>
      <c r="E13">
        <v>1</v>
      </c>
      <c r="F13">
        <v>1.4</v>
      </c>
      <c r="G13">
        <v>1.7</v>
      </c>
      <c r="H13">
        <v>2.2000000000000002</v>
      </c>
      <c r="I13">
        <v>1.2</v>
      </c>
    </row>
    <row r="14" spans="1:9">
      <c r="A14" t="s">
        <v>932</v>
      </c>
      <c r="B14">
        <v>1.9</v>
      </c>
      <c r="C14">
        <v>1.9</v>
      </c>
      <c r="D14">
        <v>1</v>
      </c>
      <c r="E14">
        <v>1.5</v>
      </c>
      <c r="F14">
        <v>1.9</v>
      </c>
      <c r="G14">
        <v>2.4</v>
      </c>
      <c r="H14">
        <v>3</v>
      </c>
      <c r="I14">
        <v>1.7</v>
      </c>
    </row>
    <row r="15" spans="1:9">
      <c r="A15" t="s">
        <v>933</v>
      </c>
      <c r="B15">
        <v>0.7</v>
      </c>
      <c r="C15">
        <v>0.7</v>
      </c>
      <c r="D15">
        <v>0.5</v>
      </c>
      <c r="E15">
        <v>0.6</v>
      </c>
      <c r="F15">
        <v>0.7</v>
      </c>
      <c r="G15">
        <v>0.8</v>
      </c>
      <c r="H15">
        <v>0.9</v>
      </c>
      <c r="I15">
        <v>0.6</v>
      </c>
    </row>
    <row r="16" spans="1:9">
      <c r="A16" t="s">
        <v>934</v>
      </c>
      <c r="B16">
        <v>0.3</v>
      </c>
      <c r="C16">
        <v>0.3</v>
      </c>
      <c r="D16">
        <v>0.4</v>
      </c>
      <c r="E16">
        <v>0.5</v>
      </c>
      <c r="F16">
        <v>0.3</v>
      </c>
      <c r="G16">
        <v>0.2</v>
      </c>
      <c r="H16">
        <v>0.1</v>
      </c>
      <c r="I16">
        <v>0.3</v>
      </c>
    </row>
    <row r="17" spans="1:9">
      <c r="A17" t="s">
        <v>429</v>
      </c>
    </row>
    <row r="18" spans="1:9">
      <c r="A18" t="s">
        <v>935</v>
      </c>
      <c r="B18">
        <v>68</v>
      </c>
      <c r="C18">
        <v>69</v>
      </c>
      <c r="D18">
        <v>46</v>
      </c>
      <c r="E18">
        <v>60</v>
      </c>
      <c r="F18">
        <v>71</v>
      </c>
      <c r="G18">
        <v>79</v>
      </c>
      <c r="H18">
        <v>87</v>
      </c>
      <c r="I18">
        <v>67</v>
      </c>
    </row>
    <row r="19" spans="1:9">
      <c r="A19" t="s">
        <v>936</v>
      </c>
      <c r="B19">
        <v>32</v>
      </c>
      <c r="C19">
        <v>31</v>
      </c>
      <c r="D19">
        <v>54</v>
      </c>
      <c r="E19">
        <v>40</v>
      </c>
      <c r="F19">
        <v>29</v>
      </c>
      <c r="G19">
        <v>21</v>
      </c>
      <c r="H19">
        <v>13</v>
      </c>
      <c r="I19">
        <v>33</v>
      </c>
    </row>
    <row r="20" spans="1:9">
      <c r="A20" t="s">
        <v>937</v>
      </c>
      <c r="B20">
        <v>38</v>
      </c>
      <c r="C20">
        <v>38</v>
      </c>
      <c r="D20">
        <v>14</v>
      </c>
      <c r="E20">
        <v>19</v>
      </c>
      <c r="F20">
        <v>32</v>
      </c>
      <c r="G20">
        <v>53</v>
      </c>
      <c r="H20">
        <v>72</v>
      </c>
      <c r="I20">
        <v>36</v>
      </c>
    </row>
    <row r="21" spans="1:9">
      <c r="A21" t="s">
        <v>938</v>
      </c>
      <c r="B21">
        <v>24</v>
      </c>
      <c r="C21">
        <v>24</v>
      </c>
      <c r="D21">
        <v>27</v>
      </c>
      <c r="E21">
        <v>34</v>
      </c>
      <c r="F21">
        <v>24</v>
      </c>
      <c r="G21">
        <v>18</v>
      </c>
      <c r="H21">
        <v>15</v>
      </c>
      <c r="I21">
        <v>27</v>
      </c>
    </row>
    <row r="22" spans="1:9">
      <c r="A22" t="s">
        <v>939</v>
      </c>
      <c r="B22">
        <v>38</v>
      </c>
      <c r="C22">
        <v>38</v>
      </c>
      <c r="D22">
        <v>59</v>
      </c>
      <c r="E22">
        <v>46</v>
      </c>
      <c r="F22">
        <v>44</v>
      </c>
      <c r="G22">
        <v>29</v>
      </c>
      <c r="H22">
        <v>13</v>
      </c>
      <c r="I22">
        <v>38</v>
      </c>
    </row>
    <row r="23" spans="1:9">
      <c r="A23" t="s">
        <v>940</v>
      </c>
      <c r="B23">
        <v>11</v>
      </c>
      <c r="C23">
        <v>11</v>
      </c>
      <c r="D23">
        <v>18</v>
      </c>
      <c r="E23">
        <v>12</v>
      </c>
      <c r="F23">
        <v>9</v>
      </c>
      <c r="G23">
        <v>7</v>
      </c>
      <c r="H23">
        <v>6</v>
      </c>
      <c r="I23">
        <v>11</v>
      </c>
    </row>
    <row r="24" spans="1:9">
      <c r="A24" t="s">
        <v>941</v>
      </c>
      <c r="B24">
        <v>89</v>
      </c>
      <c r="C24">
        <v>89</v>
      </c>
      <c r="D24">
        <v>82</v>
      </c>
      <c r="E24">
        <v>88</v>
      </c>
      <c r="F24">
        <v>91</v>
      </c>
      <c r="G24">
        <v>93</v>
      </c>
      <c r="H24">
        <v>94</v>
      </c>
      <c r="I24">
        <v>89</v>
      </c>
    </row>
    <row r="25" spans="1:9">
      <c r="A25" t="s">
        <v>942</v>
      </c>
      <c r="B25">
        <v>12</v>
      </c>
      <c r="C25">
        <v>12</v>
      </c>
      <c r="D25">
        <v>25</v>
      </c>
      <c r="E25">
        <v>19</v>
      </c>
      <c r="F25">
        <v>10</v>
      </c>
      <c r="G25">
        <v>5</v>
      </c>
      <c r="H25">
        <v>3</v>
      </c>
      <c r="I25">
        <v>10</v>
      </c>
    </row>
    <row r="26" spans="1:9">
      <c r="A26" t="s">
        <v>943</v>
      </c>
      <c r="B26">
        <v>43</v>
      </c>
      <c r="C26">
        <v>43</v>
      </c>
      <c r="D26">
        <v>44</v>
      </c>
      <c r="E26">
        <v>49</v>
      </c>
      <c r="F26">
        <v>49</v>
      </c>
      <c r="G26">
        <v>43</v>
      </c>
      <c r="H26">
        <v>30</v>
      </c>
      <c r="I26">
        <v>43</v>
      </c>
    </row>
    <row r="27" spans="1:9">
      <c r="A27" t="s">
        <v>944</v>
      </c>
      <c r="B27">
        <v>44</v>
      </c>
      <c r="C27">
        <v>44</v>
      </c>
      <c r="D27">
        <v>30</v>
      </c>
      <c r="E27">
        <v>30</v>
      </c>
      <c r="F27">
        <v>41</v>
      </c>
      <c r="G27">
        <v>51</v>
      </c>
      <c r="H27">
        <v>67</v>
      </c>
      <c r="I27">
        <v>46</v>
      </c>
    </row>
    <row r="28" spans="1:9">
      <c r="A28" t="s">
        <v>945</v>
      </c>
      <c r="B28">
        <v>1</v>
      </c>
      <c r="C28">
        <v>1</v>
      </c>
      <c r="D28">
        <v>1</v>
      </c>
      <c r="E28">
        <v>1</v>
      </c>
      <c r="F28">
        <v>0</v>
      </c>
      <c r="G28">
        <v>0</v>
      </c>
      <c r="H28">
        <v>0</v>
      </c>
      <c r="I28">
        <v>1</v>
      </c>
    </row>
    <row r="29" spans="1:9">
      <c r="A29" t="s">
        <v>946</v>
      </c>
      <c r="B29">
        <v>85</v>
      </c>
      <c r="C29">
        <v>85</v>
      </c>
      <c r="D29">
        <v>58</v>
      </c>
      <c r="E29">
        <v>84</v>
      </c>
      <c r="F29">
        <v>92</v>
      </c>
      <c r="G29">
        <v>95</v>
      </c>
      <c r="H29">
        <v>97</v>
      </c>
      <c r="I29">
        <v>80</v>
      </c>
    </row>
    <row r="30" spans="1:9">
      <c r="A30" t="s">
        <v>947</v>
      </c>
      <c r="B30">
        <v>23490</v>
      </c>
      <c r="C30">
        <v>23976</v>
      </c>
      <c r="D30">
        <v>11417</v>
      </c>
      <c r="E30">
        <v>15092</v>
      </c>
      <c r="F30">
        <v>20374</v>
      </c>
      <c r="G30">
        <v>27760</v>
      </c>
      <c r="H30">
        <v>45166</v>
      </c>
      <c r="I30">
        <v>20283</v>
      </c>
    </row>
    <row r="31" spans="1:9">
      <c r="A31" t="s">
        <v>948</v>
      </c>
      <c r="B31">
        <v>3477</v>
      </c>
      <c r="C31">
        <v>3516</v>
      </c>
      <c r="D31">
        <v>1973</v>
      </c>
      <c r="E31">
        <v>2483</v>
      </c>
      <c r="F31">
        <v>3162</v>
      </c>
      <c r="G31">
        <v>4064</v>
      </c>
      <c r="H31">
        <v>5891</v>
      </c>
      <c r="I31">
        <v>3346</v>
      </c>
    </row>
    <row r="32" spans="1:9">
      <c r="A32" t="s">
        <v>949</v>
      </c>
      <c r="B32">
        <v>2037</v>
      </c>
      <c r="C32">
        <v>2067</v>
      </c>
      <c r="D32">
        <v>1302</v>
      </c>
      <c r="E32">
        <v>1638</v>
      </c>
      <c r="F32">
        <v>1957</v>
      </c>
      <c r="G32">
        <v>2383</v>
      </c>
      <c r="H32">
        <v>3052</v>
      </c>
      <c r="I32">
        <v>1924</v>
      </c>
    </row>
    <row r="33" spans="1:9">
      <c r="A33" t="s">
        <v>446</v>
      </c>
      <c r="B33">
        <v>283</v>
      </c>
      <c r="C33">
        <v>288</v>
      </c>
      <c r="D33">
        <v>185</v>
      </c>
      <c r="E33">
        <v>235</v>
      </c>
      <c r="F33">
        <v>286</v>
      </c>
      <c r="G33">
        <v>316</v>
      </c>
      <c r="H33">
        <v>418</v>
      </c>
      <c r="I33">
        <v>265</v>
      </c>
    </row>
    <row r="34" spans="1:9">
      <c r="A34" t="s">
        <v>950</v>
      </c>
      <c r="B34">
        <v>89</v>
      </c>
      <c r="C34">
        <v>92</v>
      </c>
      <c r="D34">
        <v>63</v>
      </c>
      <c r="E34">
        <v>82</v>
      </c>
      <c r="F34">
        <v>89</v>
      </c>
      <c r="G34">
        <v>99</v>
      </c>
      <c r="H34">
        <v>126</v>
      </c>
      <c r="I34">
        <v>78</v>
      </c>
    </row>
    <row r="35" spans="1:9">
      <c r="A35" t="s">
        <v>951</v>
      </c>
      <c r="B35">
        <v>194</v>
      </c>
      <c r="C35">
        <v>196</v>
      </c>
      <c r="D35">
        <v>122</v>
      </c>
      <c r="E35">
        <v>153</v>
      </c>
      <c r="F35">
        <v>197</v>
      </c>
      <c r="G35">
        <v>217</v>
      </c>
      <c r="H35">
        <v>293</v>
      </c>
      <c r="I35">
        <v>187</v>
      </c>
    </row>
    <row r="36" spans="1:9">
      <c r="A36" t="s">
        <v>449</v>
      </c>
      <c r="B36">
        <v>579</v>
      </c>
      <c r="C36">
        <v>579</v>
      </c>
      <c r="D36">
        <v>370</v>
      </c>
      <c r="E36">
        <v>466</v>
      </c>
      <c r="F36">
        <v>523</v>
      </c>
      <c r="G36">
        <v>683</v>
      </c>
      <c r="H36">
        <v>852</v>
      </c>
      <c r="I36">
        <v>580</v>
      </c>
    </row>
    <row r="37" spans="1:9">
      <c r="A37" t="s">
        <v>952</v>
      </c>
      <c r="B37">
        <v>194</v>
      </c>
      <c r="C37">
        <v>194</v>
      </c>
      <c r="D37">
        <v>99</v>
      </c>
      <c r="E37">
        <v>155</v>
      </c>
      <c r="F37">
        <v>167</v>
      </c>
      <c r="G37">
        <v>247</v>
      </c>
      <c r="H37">
        <v>301</v>
      </c>
      <c r="I37">
        <v>193</v>
      </c>
    </row>
    <row r="38" spans="1:9">
      <c r="A38" t="s">
        <v>953</v>
      </c>
      <c r="B38">
        <v>122</v>
      </c>
      <c r="C38">
        <v>123</v>
      </c>
      <c r="D38">
        <v>92</v>
      </c>
      <c r="E38">
        <v>93</v>
      </c>
      <c r="F38">
        <v>117</v>
      </c>
      <c r="G38">
        <v>150</v>
      </c>
      <c r="H38">
        <v>161</v>
      </c>
      <c r="I38">
        <v>120</v>
      </c>
    </row>
    <row r="39" spans="1:9">
      <c r="A39" t="s">
        <v>954</v>
      </c>
      <c r="B39">
        <v>86</v>
      </c>
      <c r="C39">
        <v>85</v>
      </c>
      <c r="D39">
        <v>61</v>
      </c>
      <c r="E39">
        <v>72</v>
      </c>
      <c r="F39">
        <v>80</v>
      </c>
      <c r="G39">
        <v>96</v>
      </c>
      <c r="H39">
        <v>115</v>
      </c>
      <c r="I39">
        <v>88</v>
      </c>
    </row>
    <row r="40" spans="1:9">
      <c r="A40" t="s">
        <v>955</v>
      </c>
      <c r="B40">
        <v>83</v>
      </c>
      <c r="C40">
        <v>81</v>
      </c>
      <c r="D40">
        <v>62</v>
      </c>
      <c r="E40">
        <v>68</v>
      </c>
      <c r="F40">
        <v>71</v>
      </c>
      <c r="G40">
        <v>85</v>
      </c>
      <c r="H40">
        <v>120</v>
      </c>
      <c r="I40">
        <v>90</v>
      </c>
    </row>
    <row r="41" spans="1:9">
      <c r="A41" t="s">
        <v>956</v>
      </c>
      <c r="B41">
        <v>65</v>
      </c>
      <c r="C41">
        <v>66</v>
      </c>
      <c r="D41">
        <v>32</v>
      </c>
      <c r="E41">
        <v>50</v>
      </c>
      <c r="F41">
        <v>56</v>
      </c>
      <c r="G41">
        <v>72</v>
      </c>
      <c r="H41">
        <v>120</v>
      </c>
      <c r="I41">
        <v>60</v>
      </c>
    </row>
    <row r="42" spans="1:9">
      <c r="A42" t="s">
        <v>957</v>
      </c>
      <c r="B42">
        <v>30</v>
      </c>
      <c r="C42">
        <v>31</v>
      </c>
      <c r="D42">
        <v>24</v>
      </c>
      <c r="E42">
        <v>29</v>
      </c>
      <c r="F42">
        <v>32</v>
      </c>
      <c r="G42">
        <v>33</v>
      </c>
      <c r="H42">
        <v>35</v>
      </c>
      <c r="I42">
        <v>29</v>
      </c>
    </row>
    <row r="43" spans="1:9">
      <c r="A43" t="s">
        <v>456</v>
      </c>
      <c r="B43">
        <v>266</v>
      </c>
      <c r="C43">
        <v>272</v>
      </c>
      <c r="D43">
        <v>169</v>
      </c>
      <c r="E43">
        <v>218</v>
      </c>
      <c r="F43">
        <v>260</v>
      </c>
      <c r="G43">
        <v>317</v>
      </c>
      <c r="H43">
        <v>395</v>
      </c>
      <c r="I43">
        <v>247</v>
      </c>
    </row>
    <row r="44" spans="1:9">
      <c r="A44" t="s">
        <v>958</v>
      </c>
      <c r="B44">
        <v>131</v>
      </c>
      <c r="C44">
        <v>133</v>
      </c>
      <c r="D44">
        <v>91</v>
      </c>
      <c r="E44">
        <v>119</v>
      </c>
      <c r="F44">
        <v>135</v>
      </c>
      <c r="G44">
        <v>150</v>
      </c>
      <c r="H44">
        <v>169</v>
      </c>
      <c r="I44">
        <v>126</v>
      </c>
    </row>
    <row r="45" spans="1:9">
      <c r="A45" t="s">
        <v>959</v>
      </c>
      <c r="B45">
        <v>135</v>
      </c>
      <c r="C45">
        <v>139</v>
      </c>
      <c r="D45">
        <v>78</v>
      </c>
      <c r="E45">
        <v>99</v>
      </c>
      <c r="F45">
        <v>125</v>
      </c>
      <c r="G45">
        <v>167</v>
      </c>
      <c r="H45">
        <v>226</v>
      </c>
      <c r="I45">
        <v>121</v>
      </c>
    </row>
    <row r="46" spans="1:9">
      <c r="A46" t="s">
        <v>459</v>
      </c>
      <c r="B46">
        <v>322</v>
      </c>
      <c r="C46">
        <v>325</v>
      </c>
      <c r="D46">
        <v>212</v>
      </c>
      <c r="E46">
        <v>264</v>
      </c>
      <c r="F46">
        <v>302</v>
      </c>
      <c r="G46">
        <v>360</v>
      </c>
      <c r="H46">
        <v>487</v>
      </c>
      <c r="I46">
        <v>311</v>
      </c>
    </row>
    <row r="47" spans="1:9">
      <c r="A47" t="s">
        <v>960</v>
      </c>
      <c r="B47">
        <v>96</v>
      </c>
      <c r="C47">
        <v>97</v>
      </c>
      <c r="D47">
        <v>59</v>
      </c>
      <c r="E47">
        <v>82</v>
      </c>
      <c r="F47">
        <v>92</v>
      </c>
      <c r="G47">
        <v>106</v>
      </c>
      <c r="H47">
        <v>143</v>
      </c>
      <c r="I47">
        <v>96</v>
      </c>
    </row>
    <row r="48" spans="1:9">
      <c r="A48" t="s">
        <v>961</v>
      </c>
      <c r="B48">
        <v>94</v>
      </c>
      <c r="C48">
        <v>94</v>
      </c>
      <c r="D48">
        <v>61</v>
      </c>
      <c r="E48">
        <v>82</v>
      </c>
      <c r="F48">
        <v>84</v>
      </c>
      <c r="G48">
        <v>102</v>
      </c>
      <c r="H48">
        <v>139</v>
      </c>
      <c r="I48">
        <v>94</v>
      </c>
    </row>
    <row r="49" spans="1:9">
      <c r="A49" t="s">
        <v>962</v>
      </c>
      <c r="B49">
        <v>78</v>
      </c>
      <c r="C49">
        <v>80</v>
      </c>
      <c r="D49">
        <v>54</v>
      </c>
      <c r="E49">
        <v>59</v>
      </c>
      <c r="F49">
        <v>74</v>
      </c>
      <c r="G49">
        <v>86</v>
      </c>
      <c r="H49">
        <v>126</v>
      </c>
      <c r="I49">
        <v>73</v>
      </c>
    </row>
    <row r="50" spans="1:9">
      <c r="A50" t="s">
        <v>963</v>
      </c>
      <c r="B50">
        <v>54</v>
      </c>
      <c r="C50">
        <v>55</v>
      </c>
      <c r="D50">
        <v>38</v>
      </c>
      <c r="E50">
        <v>41</v>
      </c>
      <c r="F50">
        <v>52</v>
      </c>
      <c r="G50">
        <v>66</v>
      </c>
      <c r="H50">
        <v>79</v>
      </c>
      <c r="I50">
        <v>49</v>
      </c>
    </row>
    <row r="51" spans="1:9">
      <c r="A51" t="s">
        <v>464</v>
      </c>
      <c r="B51">
        <v>557</v>
      </c>
      <c r="C51">
        <v>573</v>
      </c>
      <c r="D51">
        <v>353</v>
      </c>
      <c r="E51">
        <v>437</v>
      </c>
      <c r="F51">
        <v>561</v>
      </c>
      <c r="G51">
        <v>669</v>
      </c>
      <c r="H51">
        <v>844</v>
      </c>
      <c r="I51">
        <v>499</v>
      </c>
    </row>
    <row r="52" spans="1:9">
      <c r="A52" t="s">
        <v>964</v>
      </c>
      <c r="B52">
        <v>77</v>
      </c>
      <c r="C52">
        <v>79</v>
      </c>
      <c r="D52">
        <v>54</v>
      </c>
      <c r="E52">
        <v>57</v>
      </c>
      <c r="F52">
        <v>78</v>
      </c>
      <c r="G52">
        <v>96</v>
      </c>
      <c r="H52">
        <v>109</v>
      </c>
      <c r="I52">
        <v>70</v>
      </c>
    </row>
    <row r="53" spans="1:9">
      <c r="A53" t="s">
        <v>965</v>
      </c>
      <c r="B53">
        <v>58</v>
      </c>
      <c r="C53">
        <v>60</v>
      </c>
      <c r="D53">
        <v>40</v>
      </c>
      <c r="E53">
        <v>54</v>
      </c>
      <c r="F53">
        <v>59</v>
      </c>
      <c r="G53">
        <v>67</v>
      </c>
      <c r="H53">
        <v>79</v>
      </c>
      <c r="I53">
        <v>53</v>
      </c>
    </row>
    <row r="54" spans="1:9">
      <c r="A54" t="s">
        <v>966</v>
      </c>
      <c r="B54">
        <v>234</v>
      </c>
      <c r="C54">
        <v>244</v>
      </c>
      <c r="D54">
        <v>141</v>
      </c>
      <c r="E54">
        <v>170</v>
      </c>
      <c r="F54">
        <v>234</v>
      </c>
      <c r="G54">
        <v>293</v>
      </c>
      <c r="H54">
        <v>380</v>
      </c>
      <c r="I54">
        <v>201</v>
      </c>
    </row>
    <row r="55" spans="1:9">
      <c r="A55" t="s">
        <v>967</v>
      </c>
      <c r="B55">
        <v>187</v>
      </c>
      <c r="C55">
        <v>191</v>
      </c>
      <c r="D55">
        <v>118</v>
      </c>
      <c r="E55">
        <v>155</v>
      </c>
      <c r="F55">
        <v>190</v>
      </c>
      <c r="G55">
        <v>214</v>
      </c>
      <c r="H55">
        <v>277</v>
      </c>
      <c r="I55">
        <v>175</v>
      </c>
    </row>
    <row r="56" spans="1:9">
      <c r="A56" t="s">
        <v>968</v>
      </c>
      <c r="B56">
        <v>29</v>
      </c>
      <c r="C56">
        <v>30</v>
      </c>
      <c r="D56">
        <v>13</v>
      </c>
      <c r="E56">
        <v>19</v>
      </c>
      <c r="F56">
        <v>26</v>
      </c>
      <c r="G56">
        <v>38</v>
      </c>
      <c r="H56">
        <v>56</v>
      </c>
      <c r="I56">
        <v>22</v>
      </c>
    </row>
    <row r="57" spans="1:9">
      <c r="A57" t="s">
        <v>969</v>
      </c>
      <c r="B57">
        <v>1441</v>
      </c>
      <c r="C57">
        <v>1449</v>
      </c>
      <c r="D57">
        <v>671</v>
      </c>
      <c r="E57">
        <v>844</v>
      </c>
      <c r="F57">
        <v>1205</v>
      </c>
      <c r="G57">
        <v>1681</v>
      </c>
      <c r="H57">
        <v>2840</v>
      </c>
      <c r="I57">
        <v>1422</v>
      </c>
    </row>
    <row r="58" spans="1:9">
      <c r="A58" t="s">
        <v>970</v>
      </c>
      <c r="B58">
        <v>306</v>
      </c>
      <c r="C58">
        <v>313</v>
      </c>
      <c r="D58">
        <v>157</v>
      </c>
      <c r="E58">
        <v>210</v>
      </c>
      <c r="F58">
        <v>263</v>
      </c>
      <c r="G58">
        <v>346</v>
      </c>
      <c r="H58">
        <v>588</v>
      </c>
      <c r="I58">
        <v>280</v>
      </c>
    </row>
    <row r="59" spans="1:9">
      <c r="A59" t="s">
        <v>971</v>
      </c>
      <c r="B59">
        <v>7087</v>
      </c>
      <c r="C59">
        <v>7133</v>
      </c>
      <c r="D59">
        <v>3933</v>
      </c>
      <c r="E59">
        <v>4758</v>
      </c>
      <c r="F59">
        <v>6116</v>
      </c>
      <c r="G59">
        <v>8054</v>
      </c>
      <c r="H59">
        <v>12784</v>
      </c>
      <c r="I59">
        <v>6921</v>
      </c>
    </row>
    <row r="60" spans="1:9">
      <c r="A60" t="s">
        <v>972</v>
      </c>
      <c r="B60">
        <v>3833</v>
      </c>
      <c r="C60">
        <v>3847</v>
      </c>
      <c r="D60">
        <v>2132</v>
      </c>
      <c r="E60">
        <v>2444</v>
      </c>
      <c r="F60">
        <v>3304</v>
      </c>
      <c r="G60">
        <v>4308</v>
      </c>
      <c r="H60">
        <v>7037</v>
      </c>
      <c r="I60">
        <v>3723</v>
      </c>
    </row>
    <row r="61" spans="1:9">
      <c r="A61" t="s">
        <v>475</v>
      </c>
      <c r="B61">
        <v>2261</v>
      </c>
      <c r="C61">
        <v>2266</v>
      </c>
      <c r="D61">
        <v>901</v>
      </c>
      <c r="E61">
        <v>974</v>
      </c>
      <c r="F61">
        <v>1494</v>
      </c>
      <c r="G61">
        <v>2724</v>
      </c>
      <c r="H61">
        <v>5229</v>
      </c>
      <c r="I61">
        <v>2219</v>
      </c>
    </row>
    <row r="62" spans="1:9">
      <c r="A62" t="s">
        <v>973</v>
      </c>
      <c r="B62">
        <v>1382</v>
      </c>
      <c r="C62">
        <v>1388</v>
      </c>
      <c r="D62">
        <v>460</v>
      </c>
      <c r="E62">
        <v>369</v>
      </c>
      <c r="F62">
        <v>824</v>
      </c>
      <c r="G62">
        <v>1779</v>
      </c>
      <c r="H62">
        <v>3503</v>
      </c>
      <c r="I62">
        <v>1333</v>
      </c>
    </row>
    <row r="63" spans="1:9">
      <c r="A63" t="s">
        <v>974</v>
      </c>
      <c r="B63">
        <v>438</v>
      </c>
      <c r="C63">
        <v>433</v>
      </c>
      <c r="D63">
        <v>238</v>
      </c>
      <c r="E63">
        <v>316</v>
      </c>
      <c r="F63">
        <v>333</v>
      </c>
      <c r="G63">
        <v>468</v>
      </c>
      <c r="H63">
        <v>807</v>
      </c>
      <c r="I63">
        <v>483</v>
      </c>
    </row>
    <row r="64" spans="1:9">
      <c r="A64" t="s">
        <v>975</v>
      </c>
      <c r="B64">
        <v>441</v>
      </c>
      <c r="C64">
        <v>446</v>
      </c>
      <c r="D64">
        <v>203</v>
      </c>
      <c r="E64">
        <v>290</v>
      </c>
      <c r="F64">
        <v>337</v>
      </c>
      <c r="G64">
        <v>477</v>
      </c>
      <c r="H64">
        <v>920</v>
      </c>
      <c r="I64">
        <v>402</v>
      </c>
    </row>
    <row r="65" spans="1:9">
      <c r="A65" t="s">
        <v>480</v>
      </c>
      <c r="B65">
        <v>1180</v>
      </c>
      <c r="C65">
        <v>1188</v>
      </c>
      <c r="D65">
        <v>1041</v>
      </c>
      <c r="E65">
        <v>1329</v>
      </c>
      <c r="F65">
        <v>1584</v>
      </c>
      <c r="G65">
        <v>1214</v>
      </c>
      <c r="H65">
        <v>775</v>
      </c>
      <c r="I65">
        <v>1115</v>
      </c>
    </row>
    <row r="66" spans="1:9">
      <c r="A66" t="s">
        <v>481</v>
      </c>
      <c r="B66">
        <v>392</v>
      </c>
      <c r="C66">
        <v>392</v>
      </c>
      <c r="D66">
        <v>190</v>
      </c>
      <c r="E66">
        <v>140</v>
      </c>
      <c r="F66">
        <v>226</v>
      </c>
      <c r="G66">
        <v>370</v>
      </c>
      <c r="H66">
        <v>1033</v>
      </c>
      <c r="I66">
        <v>389</v>
      </c>
    </row>
    <row r="67" spans="1:9">
      <c r="A67" t="s">
        <v>976</v>
      </c>
      <c r="B67">
        <v>1648</v>
      </c>
      <c r="C67">
        <v>1638</v>
      </c>
      <c r="D67">
        <v>1098</v>
      </c>
      <c r="E67">
        <v>1342</v>
      </c>
      <c r="F67">
        <v>1543</v>
      </c>
      <c r="G67">
        <v>1836</v>
      </c>
      <c r="H67">
        <v>2368</v>
      </c>
      <c r="I67">
        <v>1724</v>
      </c>
    </row>
    <row r="68" spans="1:9">
      <c r="A68" t="s">
        <v>483</v>
      </c>
      <c r="B68">
        <v>275</v>
      </c>
      <c r="C68">
        <v>270</v>
      </c>
      <c r="D68">
        <v>175</v>
      </c>
      <c r="E68">
        <v>230</v>
      </c>
      <c r="F68">
        <v>254</v>
      </c>
      <c r="G68">
        <v>293</v>
      </c>
      <c r="H68">
        <v>398</v>
      </c>
      <c r="I68">
        <v>313</v>
      </c>
    </row>
    <row r="69" spans="1:9">
      <c r="A69" t="s">
        <v>484</v>
      </c>
      <c r="B69">
        <v>647</v>
      </c>
      <c r="C69">
        <v>645</v>
      </c>
      <c r="D69">
        <v>420</v>
      </c>
      <c r="E69">
        <v>517</v>
      </c>
      <c r="F69">
        <v>591</v>
      </c>
      <c r="G69">
        <v>728</v>
      </c>
      <c r="H69">
        <v>967</v>
      </c>
      <c r="I69">
        <v>661</v>
      </c>
    </row>
    <row r="70" spans="1:9">
      <c r="A70" t="s">
        <v>485</v>
      </c>
      <c r="B70">
        <v>128</v>
      </c>
      <c r="C70">
        <v>127</v>
      </c>
      <c r="D70">
        <v>103</v>
      </c>
      <c r="E70">
        <v>127</v>
      </c>
      <c r="F70">
        <v>118</v>
      </c>
      <c r="G70">
        <v>146</v>
      </c>
      <c r="H70">
        <v>141</v>
      </c>
      <c r="I70">
        <v>132</v>
      </c>
    </row>
    <row r="71" spans="1:9">
      <c r="A71" t="s">
        <v>977</v>
      </c>
      <c r="B71">
        <v>455</v>
      </c>
      <c r="C71">
        <v>451</v>
      </c>
      <c r="D71">
        <v>311</v>
      </c>
      <c r="E71">
        <v>363</v>
      </c>
      <c r="F71">
        <v>449</v>
      </c>
      <c r="G71">
        <v>503</v>
      </c>
      <c r="H71">
        <v>628</v>
      </c>
      <c r="I71">
        <v>491</v>
      </c>
    </row>
    <row r="72" spans="1:9">
      <c r="A72" t="s">
        <v>487</v>
      </c>
      <c r="B72">
        <v>143</v>
      </c>
      <c r="C72">
        <v>145</v>
      </c>
      <c r="D72">
        <v>90</v>
      </c>
      <c r="E72">
        <v>105</v>
      </c>
      <c r="F72">
        <v>131</v>
      </c>
      <c r="G72">
        <v>166</v>
      </c>
      <c r="H72">
        <v>235</v>
      </c>
      <c r="I72">
        <v>127</v>
      </c>
    </row>
    <row r="73" spans="1:9">
      <c r="A73" t="s">
        <v>978</v>
      </c>
      <c r="B73">
        <v>346</v>
      </c>
      <c r="C73">
        <v>341</v>
      </c>
      <c r="D73">
        <v>170</v>
      </c>
      <c r="E73">
        <v>203</v>
      </c>
      <c r="F73">
        <v>257</v>
      </c>
      <c r="G73">
        <v>343</v>
      </c>
      <c r="H73">
        <v>733</v>
      </c>
      <c r="I73">
        <v>384</v>
      </c>
    </row>
    <row r="74" spans="1:9">
      <c r="A74" t="s">
        <v>489</v>
      </c>
      <c r="B74">
        <v>153</v>
      </c>
      <c r="C74">
        <v>156</v>
      </c>
      <c r="D74">
        <v>61</v>
      </c>
      <c r="E74">
        <v>75</v>
      </c>
      <c r="F74">
        <v>134</v>
      </c>
      <c r="G74">
        <v>204</v>
      </c>
      <c r="H74">
        <v>305</v>
      </c>
      <c r="I74">
        <v>129</v>
      </c>
    </row>
    <row r="75" spans="1:9">
      <c r="A75" t="s">
        <v>490</v>
      </c>
      <c r="B75">
        <v>193</v>
      </c>
      <c r="C75">
        <v>185</v>
      </c>
      <c r="D75">
        <v>109</v>
      </c>
      <c r="E75">
        <v>128</v>
      </c>
      <c r="F75">
        <v>123</v>
      </c>
      <c r="G75">
        <v>139</v>
      </c>
      <c r="H75">
        <v>427</v>
      </c>
      <c r="I75">
        <v>255</v>
      </c>
    </row>
    <row r="76" spans="1:9">
      <c r="A76" t="s">
        <v>979</v>
      </c>
      <c r="B76">
        <v>325</v>
      </c>
      <c r="C76">
        <v>344</v>
      </c>
      <c r="D76">
        <v>160</v>
      </c>
      <c r="E76">
        <v>252</v>
      </c>
      <c r="F76">
        <v>306</v>
      </c>
      <c r="G76">
        <v>398</v>
      </c>
      <c r="H76">
        <v>601</v>
      </c>
      <c r="I76">
        <v>256</v>
      </c>
    </row>
    <row r="77" spans="1:9">
      <c r="A77" t="s">
        <v>492</v>
      </c>
      <c r="B77">
        <v>93</v>
      </c>
      <c r="C77">
        <v>97</v>
      </c>
      <c r="D77">
        <v>57</v>
      </c>
      <c r="E77">
        <v>82</v>
      </c>
      <c r="F77">
        <v>93</v>
      </c>
      <c r="G77">
        <v>112</v>
      </c>
      <c r="H77">
        <v>141</v>
      </c>
      <c r="I77">
        <v>77</v>
      </c>
    </row>
    <row r="78" spans="1:9">
      <c r="A78" t="s">
        <v>493</v>
      </c>
      <c r="B78">
        <v>132</v>
      </c>
      <c r="C78">
        <v>141</v>
      </c>
      <c r="D78">
        <v>52</v>
      </c>
      <c r="E78">
        <v>94</v>
      </c>
      <c r="F78">
        <v>123</v>
      </c>
      <c r="G78">
        <v>161</v>
      </c>
      <c r="H78">
        <v>276</v>
      </c>
      <c r="I78">
        <v>99</v>
      </c>
    </row>
    <row r="79" spans="1:9">
      <c r="A79" t="s">
        <v>494</v>
      </c>
      <c r="B79">
        <v>100</v>
      </c>
      <c r="C79">
        <v>106</v>
      </c>
      <c r="D79">
        <v>51</v>
      </c>
      <c r="E79">
        <v>77</v>
      </c>
      <c r="F79">
        <v>90</v>
      </c>
      <c r="G79">
        <v>126</v>
      </c>
      <c r="H79">
        <v>184</v>
      </c>
      <c r="I79">
        <v>81</v>
      </c>
    </row>
    <row r="80" spans="1:9">
      <c r="A80" t="s">
        <v>980</v>
      </c>
      <c r="B80">
        <v>936</v>
      </c>
      <c r="C80">
        <v>963</v>
      </c>
      <c r="D80">
        <v>372</v>
      </c>
      <c r="E80">
        <v>518</v>
      </c>
      <c r="F80">
        <v>705</v>
      </c>
      <c r="G80">
        <v>1169</v>
      </c>
      <c r="H80">
        <v>2045</v>
      </c>
      <c r="I80">
        <v>834</v>
      </c>
    </row>
    <row r="81" spans="1:9">
      <c r="A81" t="s">
        <v>496</v>
      </c>
      <c r="B81">
        <v>96</v>
      </c>
      <c r="C81">
        <v>103</v>
      </c>
      <c r="D81">
        <v>56</v>
      </c>
      <c r="E81">
        <v>69</v>
      </c>
      <c r="F81">
        <v>78</v>
      </c>
      <c r="G81">
        <v>109</v>
      </c>
      <c r="H81">
        <v>201</v>
      </c>
      <c r="I81">
        <v>67</v>
      </c>
    </row>
    <row r="82" spans="1:9">
      <c r="A82" t="s">
        <v>497</v>
      </c>
      <c r="B82">
        <v>285</v>
      </c>
      <c r="C82">
        <v>281</v>
      </c>
      <c r="D82">
        <v>100</v>
      </c>
      <c r="E82">
        <v>156</v>
      </c>
      <c r="F82">
        <v>193</v>
      </c>
      <c r="G82">
        <v>324</v>
      </c>
      <c r="H82">
        <v>629</v>
      </c>
      <c r="I82">
        <v>323</v>
      </c>
    </row>
    <row r="83" spans="1:9">
      <c r="A83" t="s">
        <v>498</v>
      </c>
      <c r="B83">
        <v>70</v>
      </c>
      <c r="C83">
        <v>73</v>
      </c>
      <c r="D83">
        <v>15</v>
      </c>
      <c r="E83">
        <v>19</v>
      </c>
      <c r="F83">
        <v>56</v>
      </c>
      <c r="G83">
        <v>99</v>
      </c>
      <c r="H83">
        <v>177</v>
      </c>
      <c r="I83">
        <v>65</v>
      </c>
    </row>
    <row r="84" spans="1:9">
      <c r="A84" t="s">
        <v>499</v>
      </c>
      <c r="B84">
        <v>133</v>
      </c>
      <c r="C84">
        <v>136</v>
      </c>
      <c r="D84">
        <v>71</v>
      </c>
      <c r="E84">
        <v>77</v>
      </c>
      <c r="F84">
        <v>113</v>
      </c>
      <c r="G84">
        <v>179</v>
      </c>
      <c r="H84">
        <v>240</v>
      </c>
      <c r="I84">
        <v>110</v>
      </c>
    </row>
    <row r="85" spans="1:9">
      <c r="A85" t="s">
        <v>981</v>
      </c>
      <c r="B85">
        <v>60</v>
      </c>
      <c r="C85">
        <v>63</v>
      </c>
      <c r="D85">
        <v>29</v>
      </c>
      <c r="E85">
        <v>39</v>
      </c>
      <c r="F85">
        <v>48</v>
      </c>
      <c r="G85">
        <v>70</v>
      </c>
      <c r="H85">
        <v>128</v>
      </c>
      <c r="I85">
        <v>39</v>
      </c>
    </row>
    <row r="86" spans="1:9">
      <c r="A86" t="s">
        <v>502</v>
      </c>
      <c r="B86">
        <v>292</v>
      </c>
      <c r="C86">
        <v>307</v>
      </c>
      <c r="D86">
        <v>101</v>
      </c>
      <c r="E86">
        <v>158</v>
      </c>
      <c r="F86">
        <v>216</v>
      </c>
      <c r="G86">
        <v>389</v>
      </c>
      <c r="H86">
        <v>669</v>
      </c>
      <c r="I86">
        <v>231</v>
      </c>
    </row>
    <row r="87" spans="1:9">
      <c r="A87" t="s">
        <v>982</v>
      </c>
      <c r="B87">
        <v>1420</v>
      </c>
      <c r="C87">
        <v>1444</v>
      </c>
      <c r="D87">
        <v>672</v>
      </c>
      <c r="E87">
        <v>945</v>
      </c>
      <c r="F87">
        <v>1210</v>
      </c>
      <c r="G87">
        <v>1628</v>
      </c>
      <c r="H87">
        <v>2761</v>
      </c>
      <c r="I87">
        <v>1324</v>
      </c>
    </row>
    <row r="88" spans="1:9">
      <c r="A88" t="s">
        <v>983</v>
      </c>
      <c r="B88">
        <v>364</v>
      </c>
      <c r="C88">
        <v>366</v>
      </c>
      <c r="D88">
        <v>143</v>
      </c>
      <c r="E88">
        <v>187</v>
      </c>
      <c r="F88">
        <v>266</v>
      </c>
      <c r="G88">
        <v>453</v>
      </c>
      <c r="H88">
        <v>781</v>
      </c>
      <c r="I88">
        <v>362</v>
      </c>
    </row>
    <row r="89" spans="1:9">
      <c r="A89" t="s">
        <v>505</v>
      </c>
      <c r="B89">
        <v>303</v>
      </c>
      <c r="C89">
        <v>300</v>
      </c>
      <c r="D89">
        <v>110</v>
      </c>
      <c r="E89">
        <v>152</v>
      </c>
      <c r="F89">
        <v>207</v>
      </c>
      <c r="G89">
        <v>379</v>
      </c>
      <c r="H89">
        <v>649</v>
      </c>
      <c r="I89">
        <v>319</v>
      </c>
    </row>
    <row r="90" spans="1:9">
      <c r="A90" t="s">
        <v>506</v>
      </c>
      <c r="B90">
        <v>61</v>
      </c>
      <c r="C90">
        <v>67</v>
      </c>
      <c r="D90">
        <v>33</v>
      </c>
      <c r="E90">
        <v>35</v>
      </c>
      <c r="F90">
        <v>59</v>
      </c>
      <c r="G90">
        <v>74</v>
      </c>
      <c r="H90">
        <v>132</v>
      </c>
      <c r="I90">
        <v>43</v>
      </c>
    </row>
    <row r="91" spans="1:9">
      <c r="A91" t="s">
        <v>984</v>
      </c>
      <c r="B91">
        <v>580</v>
      </c>
      <c r="C91">
        <v>593</v>
      </c>
      <c r="D91">
        <v>285</v>
      </c>
      <c r="E91">
        <v>417</v>
      </c>
      <c r="F91">
        <v>525</v>
      </c>
      <c r="G91">
        <v>641</v>
      </c>
      <c r="H91">
        <v>1094</v>
      </c>
      <c r="I91">
        <v>523</v>
      </c>
    </row>
    <row r="92" spans="1:9">
      <c r="A92" t="s">
        <v>508</v>
      </c>
      <c r="B92">
        <v>499</v>
      </c>
      <c r="C92">
        <v>510</v>
      </c>
      <c r="D92">
        <v>243</v>
      </c>
      <c r="E92">
        <v>376</v>
      </c>
      <c r="F92">
        <v>461</v>
      </c>
      <c r="G92">
        <v>547</v>
      </c>
      <c r="H92">
        <v>920</v>
      </c>
      <c r="I92">
        <v>455</v>
      </c>
    </row>
    <row r="93" spans="1:9">
      <c r="A93" t="s">
        <v>509</v>
      </c>
      <c r="B93">
        <v>81</v>
      </c>
      <c r="C93">
        <v>83</v>
      </c>
      <c r="D93">
        <v>42</v>
      </c>
      <c r="E93">
        <v>41</v>
      </c>
      <c r="F93">
        <v>64</v>
      </c>
      <c r="G93">
        <v>94</v>
      </c>
      <c r="H93">
        <v>174</v>
      </c>
      <c r="I93">
        <v>68</v>
      </c>
    </row>
    <row r="94" spans="1:9">
      <c r="A94" t="s">
        <v>985</v>
      </c>
      <c r="B94">
        <v>56</v>
      </c>
      <c r="C94">
        <v>59</v>
      </c>
      <c r="D94">
        <v>26</v>
      </c>
      <c r="E94">
        <v>42</v>
      </c>
      <c r="F94">
        <v>52</v>
      </c>
      <c r="G94">
        <v>79</v>
      </c>
      <c r="H94">
        <v>96</v>
      </c>
      <c r="I94">
        <v>44</v>
      </c>
    </row>
    <row r="95" spans="1:9">
      <c r="A95" t="s">
        <v>986</v>
      </c>
      <c r="B95">
        <v>184</v>
      </c>
      <c r="C95">
        <v>191</v>
      </c>
      <c r="D95">
        <v>110</v>
      </c>
      <c r="E95">
        <v>153</v>
      </c>
      <c r="F95">
        <v>159</v>
      </c>
      <c r="G95">
        <v>211</v>
      </c>
      <c r="H95">
        <v>324</v>
      </c>
      <c r="I95">
        <v>158</v>
      </c>
    </row>
    <row r="96" spans="1:9">
      <c r="A96" t="s">
        <v>987</v>
      </c>
      <c r="B96">
        <v>235</v>
      </c>
      <c r="C96">
        <v>235</v>
      </c>
      <c r="D96">
        <v>109</v>
      </c>
      <c r="E96">
        <v>146</v>
      </c>
      <c r="F96">
        <v>207</v>
      </c>
      <c r="G96">
        <v>244</v>
      </c>
      <c r="H96">
        <v>466</v>
      </c>
      <c r="I96">
        <v>237</v>
      </c>
    </row>
    <row r="97" spans="1:9">
      <c r="A97" t="s">
        <v>988</v>
      </c>
      <c r="B97">
        <v>4587</v>
      </c>
      <c r="C97">
        <v>4649</v>
      </c>
      <c r="D97">
        <v>1860</v>
      </c>
      <c r="E97">
        <v>2866</v>
      </c>
      <c r="F97">
        <v>4286</v>
      </c>
      <c r="G97">
        <v>5699</v>
      </c>
      <c r="H97">
        <v>8520</v>
      </c>
      <c r="I97">
        <v>4130</v>
      </c>
    </row>
    <row r="98" spans="1:9">
      <c r="A98" t="s">
        <v>989</v>
      </c>
      <c r="B98">
        <v>2043</v>
      </c>
      <c r="C98">
        <v>2063</v>
      </c>
      <c r="D98">
        <v>677</v>
      </c>
      <c r="E98">
        <v>1133</v>
      </c>
      <c r="F98">
        <v>1902</v>
      </c>
      <c r="G98">
        <v>2540</v>
      </c>
      <c r="H98">
        <v>4056</v>
      </c>
      <c r="I98">
        <v>1883</v>
      </c>
    </row>
    <row r="99" spans="1:9">
      <c r="A99" t="s">
        <v>990</v>
      </c>
      <c r="B99">
        <v>1197</v>
      </c>
      <c r="C99">
        <v>1200</v>
      </c>
      <c r="D99">
        <v>289</v>
      </c>
      <c r="E99">
        <v>554</v>
      </c>
      <c r="F99">
        <v>959</v>
      </c>
      <c r="G99">
        <v>1498</v>
      </c>
      <c r="H99">
        <v>2694</v>
      </c>
      <c r="I99">
        <v>1172</v>
      </c>
    </row>
    <row r="100" spans="1:9">
      <c r="A100" t="s">
        <v>991</v>
      </c>
      <c r="B100">
        <v>806</v>
      </c>
      <c r="C100">
        <v>822</v>
      </c>
      <c r="D100">
        <v>379</v>
      </c>
      <c r="E100">
        <v>558</v>
      </c>
      <c r="F100">
        <v>922</v>
      </c>
      <c r="G100">
        <v>996</v>
      </c>
      <c r="H100">
        <v>1252</v>
      </c>
      <c r="I100">
        <v>685</v>
      </c>
    </row>
    <row r="101" spans="1:9">
      <c r="A101" t="s">
        <v>517</v>
      </c>
      <c r="B101">
        <v>40</v>
      </c>
      <c r="C101">
        <v>42</v>
      </c>
      <c r="D101">
        <v>10</v>
      </c>
      <c r="E101">
        <v>21</v>
      </c>
      <c r="F101">
        <v>21</v>
      </c>
      <c r="G101">
        <v>46</v>
      </c>
      <c r="H101">
        <v>110</v>
      </c>
      <c r="I101">
        <v>26</v>
      </c>
    </row>
    <row r="102" spans="1:9">
      <c r="A102" t="s">
        <v>992</v>
      </c>
      <c r="B102">
        <v>1035</v>
      </c>
      <c r="C102">
        <v>1046</v>
      </c>
      <c r="D102">
        <v>538</v>
      </c>
      <c r="E102">
        <v>781</v>
      </c>
      <c r="F102">
        <v>1011</v>
      </c>
      <c r="G102">
        <v>1319</v>
      </c>
      <c r="H102">
        <v>1578</v>
      </c>
      <c r="I102">
        <v>954</v>
      </c>
    </row>
    <row r="103" spans="1:9">
      <c r="A103" t="s">
        <v>993</v>
      </c>
      <c r="B103">
        <v>1241</v>
      </c>
      <c r="C103">
        <v>1276</v>
      </c>
      <c r="D103">
        <v>509</v>
      </c>
      <c r="E103">
        <v>784</v>
      </c>
      <c r="F103">
        <v>1151</v>
      </c>
      <c r="G103">
        <v>1611</v>
      </c>
      <c r="H103">
        <v>2319</v>
      </c>
      <c r="I103">
        <v>1001</v>
      </c>
    </row>
    <row r="104" spans="1:9">
      <c r="A104" t="s">
        <v>523</v>
      </c>
      <c r="B104">
        <v>252</v>
      </c>
      <c r="C104">
        <v>258</v>
      </c>
      <c r="D104">
        <v>75</v>
      </c>
      <c r="E104">
        <v>113</v>
      </c>
      <c r="F104">
        <v>221</v>
      </c>
      <c r="G104">
        <v>366</v>
      </c>
      <c r="H104">
        <v>515</v>
      </c>
      <c r="I104">
        <v>201</v>
      </c>
    </row>
    <row r="105" spans="1:9">
      <c r="A105" t="s">
        <v>524</v>
      </c>
      <c r="B105">
        <v>473</v>
      </c>
      <c r="C105">
        <v>486</v>
      </c>
      <c r="D105">
        <v>224</v>
      </c>
      <c r="E105">
        <v>340</v>
      </c>
      <c r="F105">
        <v>443</v>
      </c>
      <c r="G105">
        <v>580</v>
      </c>
      <c r="H105">
        <v>845</v>
      </c>
      <c r="I105">
        <v>394</v>
      </c>
    </row>
    <row r="106" spans="1:9">
      <c r="A106" t="s">
        <v>525</v>
      </c>
      <c r="B106">
        <v>373</v>
      </c>
      <c r="C106">
        <v>381</v>
      </c>
      <c r="D106">
        <v>156</v>
      </c>
      <c r="E106">
        <v>253</v>
      </c>
      <c r="F106">
        <v>369</v>
      </c>
      <c r="G106">
        <v>473</v>
      </c>
      <c r="H106">
        <v>655</v>
      </c>
      <c r="I106">
        <v>312</v>
      </c>
    </row>
    <row r="107" spans="1:9">
      <c r="A107" t="s">
        <v>994</v>
      </c>
      <c r="B107">
        <v>143</v>
      </c>
      <c r="C107">
        <v>150</v>
      </c>
      <c r="D107">
        <v>54</v>
      </c>
      <c r="E107">
        <v>79</v>
      </c>
      <c r="F107">
        <v>119</v>
      </c>
      <c r="G107">
        <v>193</v>
      </c>
      <c r="H107">
        <v>304</v>
      </c>
      <c r="I107">
        <v>93</v>
      </c>
    </row>
    <row r="108" spans="1:9">
      <c r="A108" t="s">
        <v>995</v>
      </c>
      <c r="B108">
        <v>268</v>
      </c>
      <c r="C108">
        <v>265</v>
      </c>
      <c r="D108">
        <v>136</v>
      </c>
      <c r="E108">
        <v>168</v>
      </c>
      <c r="F108">
        <v>222</v>
      </c>
      <c r="G108">
        <v>229</v>
      </c>
      <c r="H108">
        <v>568</v>
      </c>
      <c r="I108">
        <v>291</v>
      </c>
    </row>
    <row r="109" spans="1:9">
      <c r="A109" t="s">
        <v>996</v>
      </c>
      <c r="B109">
        <v>1108</v>
      </c>
      <c r="C109">
        <v>1122</v>
      </c>
      <c r="D109">
        <v>781</v>
      </c>
      <c r="E109">
        <v>1073</v>
      </c>
      <c r="F109">
        <v>1051</v>
      </c>
      <c r="G109">
        <v>1167</v>
      </c>
      <c r="H109">
        <v>1533</v>
      </c>
      <c r="I109">
        <v>1008</v>
      </c>
    </row>
    <row r="110" spans="1:9">
      <c r="A110" t="s">
        <v>997</v>
      </c>
      <c r="B110">
        <v>375</v>
      </c>
      <c r="C110">
        <v>381</v>
      </c>
      <c r="D110">
        <v>257</v>
      </c>
      <c r="E110">
        <v>428</v>
      </c>
      <c r="F110">
        <v>410</v>
      </c>
      <c r="G110">
        <v>379</v>
      </c>
      <c r="H110">
        <v>430</v>
      </c>
      <c r="I110">
        <v>329</v>
      </c>
    </row>
    <row r="111" spans="1:9">
      <c r="A111" t="s">
        <v>998</v>
      </c>
      <c r="B111">
        <v>496</v>
      </c>
      <c r="C111">
        <v>497</v>
      </c>
      <c r="D111">
        <v>352</v>
      </c>
      <c r="E111">
        <v>414</v>
      </c>
      <c r="F111">
        <v>399</v>
      </c>
      <c r="G111">
        <v>530</v>
      </c>
      <c r="H111">
        <v>788</v>
      </c>
      <c r="I111">
        <v>485</v>
      </c>
    </row>
    <row r="112" spans="1:9">
      <c r="A112" t="s">
        <v>999</v>
      </c>
      <c r="B112">
        <v>178</v>
      </c>
      <c r="C112">
        <v>187</v>
      </c>
      <c r="D112">
        <v>146</v>
      </c>
      <c r="E112">
        <v>192</v>
      </c>
      <c r="F112">
        <v>192</v>
      </c>
      <c r="G112">
        <v>192</v>
      </c>
      <c r="H112">
        <v>211</v>
      </c>
      <c r="I112">
        <v>128</v>
      </c>
    </row>
    <row r="113" spans="1:9">
      <c r="A113" t="s">
        <v>1000</v>
      </c>
      <c r="B113">
        <v>60</v>
      </c>
      <c r="C113">
        <v>57</v>
      </c>
      <c r="D113">
        <v>26</v>
      </c>
      <c r="E113">
        <v>39</v>
      </c>
      <c r="F113">
        <v>50</v>
      </c>
      <c r="G113">
        <v>66</v>
      </c>
      <c r="H113">
        <v>104</v>
      </c>
      <c r="I113">
        <v>65</v>
      </c>
    </row>
    <row r="114" spans="1:9">
      <c r="A114" t="s">
        <v>1001</v>
      </c>
      <c r="B114">
        <v>1170</v>
      </c>
      <c r="C114">
        <v>1193</v>
      </c>
      <c r="D114">
        <v>471</v>
      </c>
      <c r="E114">
        <v>684</v>
      </c>
      <c r="F114">
        <v>970</v>
      </c>
      <c r="G114">
        <v>1386</v>
      </c>
      <c r="H114">
        <v>2451</v>
      </c>
      <c r="I114">
        <v>1030</v>
      </c>
    </row>
    <row r="115" spans="1:9">
      <c r="A115" t="s">
        <v>1002</v>
      </c>
      <c r="B115">
        <v>320</v>
      </c>
      <c r="C115">
        <v>322</v>
      </c>
      <c r="D115">
        <v>141</v>
      </c>
      <c r="E115">
        <v>146</v>
      </c>
      <c r="F115">
        <v>222</v>
      </c>
      <c r="G115">
        <v>355</v>
      </c>
      <c r="H115">
        <v>746</v>
      </c>
      <c r="I115">
        <v>306</v>
      </c>
    </row>
    <row r="116" spans="1:9">
      <c r="A116" t="s">
        <v>1003</v>
      </c>
      <c r="B116">
        <v>371</v>
      </c>
      <c r="C116">
        <v>379</v>
      </c>
      <c r="D116">
        <v>142</v>
      </c>
      <c r="E116">
        <v>278</v>
      </c>
      <c r="F116">
        <v>337</v>
      </c>
      <c r="G116">
        <v>468</v>
      </c>
      <c r="H116">
        <v>669</v>
      </c>
      <c r="I116">
        <v>318</v>
      </c>
    </row>
    <row r="117" spans="1:9">
      <c r="A117" t="s">
        <v>1004</v>
      </c>
      <c r="B117">
        <v>213</v>
      </c>
      <c r="C117">
        <v>222</v>
      </c>
      <c r="D117">
        <v>110</v>
      </c>
      <c r="E117">
        <v>145</v>
      </c>
      <c r="F117">
        <v>186</v>
      </c>
      <c r="G117">
        <v>283</v>
      </c>
      <c r="H117">
        <v>385</v>
      </c>
      <c r="I117">
        <v>166</v>
      </c>
    </row>
    <row r="118" spans="1:9">
      <c r="A118" t="s">
        <v>1005</v>
      </c>
      <c r="B118">
        <v>266</v>
      </c>
      <c r="C118">
        <v>270</v>
      </c>
      <c r="D118">
        <v>77</v>
      </c>
      <c r="E118">
        <v>115</v>
      </c>
      <c r="F118">
        <v>224</v>
      </c>
      <c r="G118">
        <v>280</v>
      </c>
      <c r="H118">
        <v>651</v>
      </c>
      <c r="I118">
        <v>240</v>
      </c>
    </row>
    <row r="119" spans="1:9">
      <c r="A119" t="s">
        <v>1006</v>
      </c>
      <c r="B119">
        <v>303</v>
      </c>
      <c r="C119">
        <v>314</v>
      </c>
      <c r="D119">
        <v>152</v>
      </c>
      <c r="E119">
        <v>227</v>
      </c>
      <c r="F119">
        <v>281</v>
      </c>
      <c r="G119">
        <v>369</v>
      </c>
      <c r="H119">
        <v>540</v>
      </c>
      <c r="I119">
        <v>265</v>
      </c>
    </row>
    <row r="120" spans="1:9">
      <c r="A120" t="s">
        <v>1007</v>
      </c>
      <c r="B120">
        <v>141</v>
      </c>
      <c r="C120">
        <v>143</v>
      </c>
      <c r="D120">
        <v>70</v>
      </c>
      <c r="E120">
        <v>93</v>
      </c>
      <c r="F120">
        <v>127</v>
      </c>
      <c r="G120">
        <v>167</v>
      </c>
      <c r="H120">
        <v>257</v>
      </c>
      <c r="I120">
        <v>123</v>
      </c>
    </row>
    <row r="121" spans="1:9">
      <c r="A121" t="s">
        <v>1008</v>
      </c>
      <c r="B121">
        <v>321</v>
      </c>
      <c r="C121">
        <v>312</v>
      </c>
      <c r="D121">
        <v>260</v>
      </c>
      <c r="E121">
        <v>147</v>
      </c>
      <c r="F121">
        <v>156</v>
      </c>
      <c r="G121">
        <v>328</v>
      </c>
      <c r="H121">
        <v>667</v>
      </c>
      <c r="I121">
        <v>407</v>
      </c>
    </row>
    <row r="122" spans="1:9">
      <c r="A122" t="s">
        <v>1009</v>
      </c>
      <c r="B122">
        <v>219</v>
      </c>
      <c r="C122">
        <v>226</v>
      </c>
      <c r="D122">
        <v>160</v>
      </c>
      <c r="E122">
        <v>200</v>
      </c>
      <c r="F122">
        <v>240</v>
      </c>
      <c r="G122">
        <v>262</v>
      </c>
      <c r="H122">
        <v>268</v>
      </c>
      <c r="I122">
        <v>166</v>
      </c>
    </row>
    <row r="123" spans="1:9">
      <c r="A123" t="s">
        <v>1010</v>
      </c>
      <c r="B123">
        <v>529</v>
      </c>
      <c r="C123">
        <v>548</v>
      </c>
      <c r="D123">
        <v>246</v>
      </c>
      <c r="E123">
        <v>330</v>
      </c>
      <c r="F123">
        <v>514</v>
      </c>
      <c r="G123">
        <v>599</v>
      </c>
      <c r="H123">
        <v>1047</v>
      </c>
      <c r="I123">
        <v>371</v>
      </c>
    </row>
    <row r="124" spans="1:9">
      <c r="A124" t="s">
        <v>1011</v>
      </c>
      <c r="B124">
        <v>805</v>
      </c>
      <c r="C124">
        <v>845</v>
      </c>
      <c r="D124">
        <v>283</v>
      </c>
      <c r="E124">
        <v>365</v>
      </c>
      <c r="F124">
        <v>522</v>
      </c>
      <c r="G124">
        <v>781</v>
      </c>
      <c r="H124">
        <v>2270</v>
      </c>
      <c r="I124">
        <v>491</v>
      </c>
    </row>
    <row r="125" spans="1:9">
      <c r="A125" t="s">
        <v>1012</v>
      </c>
      <c r="B125">
        <v>2016</v>
      </c>
      <c r="C125">
        <v>2219</v>
      </c>
      <c r="D125">
        <v>399</v>
      </c>
      <c r="E125">
        <v>711</v>
      </c>
      <c r="F125">
        <v>1476</v>
      </c>
      <c r="G125">
        <v>2909</v>
      </c>
      <c r="H125">
        <v>5589</v>
      </c>
      <c r="I125">
        <v>421</v>
      </c>
    </row>
    <row r="126" spans="1:9">
      <c r="A126" t="s">
        <v>1013</v>
      </c>
      <c r="B126">
        <v>278</v>
      </c>
      <c r="C126">
        <v>285</v>
      </c>
      <c r="D126">
        <v>160</v>
      </c>
      <c r="E126">
        <v>154</v>
      </c>
      <c r="F126">
        <v>205</v>
      </c>
      <c r="G126">
        <v>352</v>
      </c>
      <c r="H126">
        <v>551</v>
      </c>
      <c r="I126">
        <v>226</v>
      </c>
    </row>
    <row r="127" spans="1:9">
      <c r="A127" t="s">
        <v>1014</v>
      </c>
      <c r="B127">
        <v>1738</v>
      </c>
      <c r="C127">
        <v>1934</v>
      </c>
      <c r="D127">
        <v>238</v>
      </c>
      <c r="E127">
        <v>556</v>
      </c>
      <c r="F127">
        <v>1272</v>
      </c>
      <c r="G127">
        <v>2557</v>
      </c>
      <c r="H127">
        <v>5038</v>
      </c>
      <c r="I127">
        <v>195</v>
      </c>
    </row>
    <row r="128" spans="1:9">
      <c r="A128" t="s">
        <v>1015</v>
      </c>
      <c r="B128">
        <v>25127</v>
      </c>
      <c r="C128">
        <v>25127</v>
      </c>
      <c r="D128">
        <v>3594</v>
      </c>
      <c r="E128">
        <v>10811</v>
      </c>
      <c r="F128">
        <v>19397</v>
      </c>
      <c r="G128">
        <v>30967</v>
      </c>
      <c r="H128">
        <v>60741</v>
      </c>
      <c r="I128" t="s">
        <v>927</v>
      </c>
    </row>
    <row r="129" spans="1:9">
      <c r="A129" t="s">
        <v>1016</v>
      </c>
      <c r="B129">
        <v>19378</v>
      </c>
      <c r="C129">
        <v>19378</v>
      </c>
      <c r="D129">
        <v>1451</v>
      </c>
      <c r="E129">
        <v>5497</v>
      </c>
      <c r="F129">
        <v>13900</v>
      </c>
      <c r="G129">
        <v>25905</v>
      </c>
      <c r="H129">
        <v>50031</v>
      </c>
      <c r="I129" t="s">
        <v>927</v>
      </c>
    </row>
    <row r="130" spans="1:9">
      <c r="A130" t="s">
        <v>1017</v>
      </c>
      <c r="B130">
        <v>1331</v>
      </c>
      <c r="C130">
        <v>1331</v>
      </c>
      <c r="D130">
        <v>-800</v>
      </c>
      <c r="E130">
        <v>358</v>
      </c>
      <c r="F130">
        <v>752</v>
      </c>
      <c r="G130">
        <v>1367</v>
      </c>
      <c r="H130">
        <v>4968</v>
      </c>
      <c r="I130" t="s">
        <v>927</v>
      </c>
    </row>
    <row r="131" spans="1:9">
      <c r="A131" t="s">
        <v>1018</v>
      </c>
      <c r="B131">
        <v>2604</v>
      </c>
      <c r="C131">
        <v>2604</v>
      </c>
      <c r="D131">
        <v>1810</v>
      </c>
      <c r="E131">
        <v>3659</v>
      </c>
      <c r="F131">
        <v>3251</v>
      </c>
      <c r="G131">
        <v>2220</v>
      </c>
      <c r="H131">
        <v>2078</v>
      </c>
      <c r="I131" t="s">
        <v>927</v>
      </c>
    </row>
    <row r="132" spans="1:9">
      <c r="A132" t="s">
        <v>1019</v>
      </c>
      <c r="B132">
        <v>1126</v>
      </c>
      <c r="C132">
        <v>1126</v>
      </c>
      <c r="D132">
        <v>251</v>
      </c>
      <c r="E132">
        <v>404</v>
      </c>
      <c r="F132">
        <v>889</v>
      </c>
      <c r="G132">
        <v>920</v>
      </c>
      <c r="H132">
        <v>3162</v>
      </c>
      <c r="I132" t="s">
        <v>927</v>
      </c>
    </row>
    <row r="133" spans="1:9">
      <c r="A133" t="s">
        <v>1020</v>
      </c>
      <c r="B133">
        <v>180</v>
      </c>
      <c r="C133">
        <v>180</v>
      </c>
      <c r="D133">
        <v>112</v>
      </c>
      <c r="E133">
        <v>197</v>
      </c>
      <c r="F133">
        <v>257</v>
      </c>
      <c r="G133">
        <v>194</v>
      </c>
      <c r="H133">
        <v>141</v>
      </c>
      <c r="I133" t="s">
        <v>927</v>
      </c>
    </row>
    <row r="134" spans="1:9">
      <c r="A134" t="s">
        <v>1021</v>
      </c>
      <c r="B134">
        <v>235</v>
      </c>
      <c r="C134">
        <v>235</v>
      </c>
      <c r="D134">
        <v>575</v>
      </c>
      <c r="E134">
        <v>431</v>
      </c>
      <c r="F134">
        <v>85</v>
      </c>
      <c r="G134">
        <v>39</v>
      </c>
      <c r="H134">
        <v>46</v>
      </c>
      <c r="I134" t="s">
        <v>927</v>
      </c>
    </row>
    <row r="135" spans="1:9">
      <c r="A135" t="s">
        <v>1022</v>
      </c>
      <c r="B135">
        <v>197</v>
      </c>
      <c r="C135">
        <v>197</v>
      </c>
      <c r="D135">
        <v>137</v>
      </c>
      <c r="E135">
        <v>177</v>
      </c>
      <c r="F135">
        <v>185</v>
      </c>
      <c r="G135">
        <v>240</v>
      </c>
      <c r="H135">
        <v>246</v>
      </c>
      <c r="I135" t="s">
        <v>927</v>
      </c>
    </row>
    <row r="136" spans="1:9">
      <c r="A136" t="s">
        <v>1023</v>
      </c>
      <c r="B136">
        <v>75</v>
      </c>
      <c r="C136">
        <v>75</v>
      </c>
      <c r="D136">
        <v>59</v>
      </c>
      <c r="E136">
        <v>87</v>
      </c>
      <c r="F136">
        <v>78</v>
      </c>
      <c r="G136">
        <v>82</v>
      </c>
      <c r="H136">
        <v>70</v>
      </c>
      <c r="I136" t="s">
        <v>927</v>
      </c>
    </row>
    <row r="137" spans="1:9">
      <c r="A137" t="s">
        <v>1024</v>
      </c>
      <c r="B137">
        <v>2240</v>
      </c>
      <c r="C137">
        <v>2240</v>
      </c>
      <c r="D137">
        <v>132</v>
      </c>
      <c r="E137">
        <v>473</v>
      </c>
      <c r="F137">
        <v>1266</v>
      </c>
      <c r="G137">
        <v>2789</v>
      </c>
      <c r="H137">
        <v>6526</v>
      </c>
      <c r="I137" t="s">
        <v>927</v>
      </c>
    </row>
    <row r="138" spans="1:9">
      <c r="A138" t="s">
        <v>1025</v>
      </c>
      <c r="B138">
        <v>1737</v>
      </c>
      <c r="C138">
        <v>1737</v>
      </c>
      <c r="D138">
        <v>88</v>
      </c>
      <c r="E138">
        <v>345</v>
      </c>
      <c r="F138">
        <v>950</v>
      </c>
      <c r="G138">
        <v>2162</v>
      </c>
      <c r="H138">
        <v>5128</v>
      </c>
      <c r="I138" t="s">
        <v>927</v>
      </c>
    </row>
    <row r="139" spans="1:9">
      <c r="A139" t="s">
        <v>1026</v>
      </c>
      <c r="B139">
        <v>437</v>
      </c>
      <c r="C139">
        <v>437</v>
      </c>
      <c r="D139">
        <v>18</v>
      </c>
      <c r="E139">
        <v>88</v>
      </c>
      <c r="F139">
        <v>266</v>
      </c>
      <c r="G139">
        <v>559</v>
      </c>
      <c r="H139">
        <v>1252</v>
      </c>
      <c r="I139" t="s">
        <v>927</v>
      </c>
    </row>
    <row r="140" spans="1:9">
      <c r="A140" t="s">
        <v>1027</v>
      </c>
      <c r="B140">
        <v>66</v>
      </c>
      <c r="C140">
        <v>66</v>
      </c>
      <c r="D140">
        <v>26</v>
      </c>
      <c r="E140">
        <v>39</v>
      </c>
      <c r="F140">
        <v>50</v>
      </c>
      <c r="G140">
        <v>69</v>
      </c>
      <c r="H140">
        <v>145</v>
      </c>
      <c r="I140" t="s">
        <v>927</v>
      </c>
    </row>
    <row r="141" spans="1:9">
      <c r="A141" t="s">
        <v>1028</v>
      </c>
      <c r="B141">
        <v>22887</v>
      </c>
      <c r="C141">
        <v>22887</v>
      </c>
      <c r="D141">
        <v>3463</v>
      </c>
      <c r="E141">
        <v>10338</v>
      </c>
      <c r="F141">
        <v>18131</v>
      </c>
      <c r="G141">
        <v>28178</v>
      </c>
      <c r="H141">
        <v>54215</v>
      </c>
      <c r="I141" t="s">
        <v>927</v>
      </c>
    </row>
    <row r="142" spans="1:9">
      <c r="A142" t="s">
        <v>1029</v>
      </c>
      <c r="B142">
        <v>3653</v>
      </c>
      <c r="C142">
        <v>3945</v>
      </c>
      <c r="D142">
        <v>-369</v>
      </c>
      <c r="E142">
        <v>142</v>
      </c>
      <c r="F142">
        <v>1212</v>
      </c>
      <c r="G142">
        <v>2121</v>
      </c>
      <c r="H142">
        <v>16584</v>
      </c>
      <c r="I142" t="s">
        <v>927</v>
      </c>
    </row>
    <row r="143" spans="1:9">
      <c r="A143" t="s">
        <v>1030</v>
      </c>
      <c r="B143">
        <v>1159</v>
      </c>
      <c r="C143">
        <v>1166</v>
      </c>
      <c r="D143">
        <v>1</v>
      </c>
      <c r="E143">
        <v>-69</v>
      </c>
      <c r="F143">
        <v>879</v>
      </c>
      <c r="G143">
        <v>1135</v>
      </c>
      <c r="H143">
        <v>3877</v>
      </c>
      <c r="I143" t="s">
        <v>927</v>
      </c>
    </row>
    <row r="144" spans="1:9">
      <c r="A144" t="s">
        <v>1031</v>
      </c>
      <c r="B144">
        <v>290</v>
      </c>
      <c r="C144">
        <v>324</v>
      </c>
      <c r="D144">
        <v>154</v>
      </c>
      <c r="E144">
        <v>171</v>
      </c>
      <c r="F144">
        <v>323</v>
      </c>
      <c r="G144">
        <v>318</v>
      </c>
      <c r="H144">
        <v>653</v>
      </c>
      <c r="I144" t="s">
        <v>927</v>
      </c>
    </row>
    <row r="145" spans="1:9">
      <c r="A145" t="s">
        <v>1032</v>
      </c>
      <c r="B145">
        <v>-409</v>
      </c>
      <c r="C145">
        <v>-410</v>
      </c>
      <c r="D145">
        <v>-185</v>
      </c>
      <c r="E145">
        <v>-197</v>
      </c>
      <c r="F145">
        <v>-280</v>
      </c>
      <c r="G145">
        <v>-469</v>
      </c>
      <c r="H145">
        <v>-917</v>
      </c>
      <c r="I145" t="s">
        <v>927</v>
      </c>
    </row>
    <row r="146" spans="1:9">
      <c r="A146" t="s">
        <v>1033</v>
      </c>
      <c r="B146">
        <v>49426</v>
      </c>
      <c r="C146">
        <v>48251</v>
      </c>
      <c r="D146">
        <v>27325</v>
      </c>
      <c r="E146">
        <v>31843</v>
      </c>
      <c r="F146">
        <v>35013</v>
      </c>
      <c r="G146">
        <v>50740</v>
      </c>
      <c r="H146">
        <v>96184</v>
      </c>
      <c r="I146" t="s">
        <v>927</v>
      </c>
    </row>
    <row r="147" spans="1:9">
      <c r="A147" t="s">
        <v>1034</v>
      </c>
      <c r="B147">
        <v>313</v>
      </c>
      <c r="C147">
        <v>308</v>
      </c>
      <c r="D147">
        <v>158</v>
      </c>
      <c r="E147">
        <v>205</v>
      </c>
      <c r="F147">
        <v>237</v>
      </c>
      <c r="G147">
        <v>348</v>
      </c>
      <c r="H147">
        <v>591</v>
      </c>
      <c r="I147" t="s">
        <v>927</v>
      </c>
    </row>
    <row r="148" spans="1:9">
      <c r="A148" t="s">
        <v>1035</v>
      </c>
    </row>
    <row r="149" spans="1:9">
      <c r="A149" t="s">
        <v>1036</v>
      </c>
      <c r="B149">
        <v>61</v>
      </c>
      <c r="C149">
        <v>60</v>
      </c>
      <c r="D149">
        <v>20</v>
      </c>
      <c r="E149">
        <v>50</v>
      </c>
      <c r="F149">
        <v>51</v>
      </c>
      <c r="G149">
        <v>61</v>
      </c>
      <c r="H149">
        <v>115</v>
      </c>
      <c r="I149">
        <v>62</v>
      </c>
    </row>
    <row r="150" spans="1:9">
      <c r="A150" t="s">
        <v>1037</v>
      </c>
      <c r="B150">
        <v>80</v>
      </c>
      <c r="C150">
        <v>82</v>
      </c>
      <c r="D150">
        <v>23</v>
      </c>
      <c r="E150">
        <v>53</v>
      </c>
      <c r="F150">
        <v>86</v>
      </c>
      <c r="G150">
        <v>72</v>
      </c>
      <c r="H150">
        <v>177</v>
      </c>
      <c r="I150">
        <v>71</v>
      </c>
    </row>
    <row r="151" spans="1:9">
      <c r="A151" t="s">
        <v>1038</v>
      </c>
      <c r="B151">
        <v>23</v>
      </c>
      <c r="C151">
        <v>23</v>
      </c>
      <c r="D151">
        <v>8</v>
      </c>
      <c r="E151">
        <v>15</v>
      </c>
      <c r="F151">
        <v>17</v>
      </c>
      <c r="G151">
        <v>32</v>
      </c>
      <c r="H151">
        <v>43</v>
      </c>
      <c r="I151">
        <v>22</v>
      </c>
    </row>
    <row r="152" spans="1:9">
      <c r="A152" t="s">
        <v>1039</v>
      </c>
      <c r="B152">
        <v>31</v>
      </c>
      <c r="C152">
        <v>28</v>
      </c>
      <c r="D152">
        <v>13</v>
      </c>
      <c r="E152">
        <v>17</v>
      </c>
      <c r="F152">
        <v>39</v>
      </c>
      <c r="G152">
        <v>26</v>
      </c>
      <c r="H152">
        <v>43</v>
      </c>
      <c r="I152">
        <v>58</v>
      </c>
    </row>
    <row r="153" spans="1:9">
      <c r="A153" t="s">
        <v>1040</v>
      </c>
      <c r="B153">
        <v>16</v>
      </c>
      <c r="C153">
        <v>17</v>
      </c>
      <c r="D153">
        <v>6</v>
      </c>
      <c r="E153">
        <v>12</v>
      </c>
      <c r="F153">
        <v>17</v>
      </c>
      <c r="G153">
        <v>19</v>
      </c>
      <c r="H153">
        <v>31</v>
      </c>
      <c r="I153">
        <v>11</v>
      </c>
    </row>
    <row r="154" spans="1:9">
      <c r="A154" t="s">
        <v>1041</v>
      </c>
      <c r="B154">
        <v>11</v>
      </c>
      <c r="C154">
        <v>12</v>
      </c>
      <c r="D154">
        <v>16</v>
      </c>
      <c r="E154">
        <v>4</v>
      </c>
      <c r="F154">
        <v>15</v>
      </c>
      <c r="G154">
        <v>8</v>
      </c>
      <c r="H154">
        <v>18</v>
      </c>
      <c r="I154">
        <v>8</v>
      </c>
    </row>
    <row r="155" spans="1:9">
      <c r="A155" t="s">
        <v>1042</v>
      </c>
      <c r="B155">
        <v>552</v>
      </c>
      <c r="C155">
        <v>548</v>
      </c>
      <c r="D155">
        <v>263</v>
      </c>
      <c r="E155">
        <v>277</v>
      </c>
      <c r="F155">
        <v>357</v>
      </c>
      <c r="G155">
        <v>568</v>
      </c>
      <c r="H155">
        <v>1274</v>
      </c>
      <c r="I155">
        <v>614</v>
      </c>
    </row>
    <row r="156" spans="1:9">
      <c r="A156" t="s">
        <v>1043</v>
      </c>
      <c r="B156" t="s">
        <v>1044</v>
      </c>
      <c r="C156" t="s">
        <v>1055</v>
      </c>
      <c r="D156" t="s">
        <v>1045</v>
      </c>
      <c r="E156" t="s">
        <v>1045</v>
      </c>
      <c r="F156" t="s">
        <v>1045</v>
      </c>
      <c r="G156" t="s">
        <v>1045</v>
      </c>
      <c r="H156" t="s">
        <v>1044</v>
      </c>
      <c r="I156" t="s">
        <v>1044</v>
      </c>
    </row>
    <row r="157" spans="1:9">
      <c r="A157" t="s">
        <v>1046</v>
      </c>
      <c r="B157" t="s">
        <v>1047</v>
      </c>
    </row>
    <row r="158" spans="1:9">
      <c r="A158" t="s">
        <v>1048</v>
      </c>
      <c r="B158" t="s">
        <v>1049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baseColWidth="10" defaultRowHeight="15" x14ac:dyDescent="0"/>
  <cols>
    <col min="1" max="1" width="42.6640625" bestFit="1" customWidth="1"/>
    <col min="2" max="2" width="8.33203125" bestFit="1" customWidth="1"/>
    <col min="3" max="3" width="6.6640625" bestFit="1" customWidth="1"/>
    <col min="4" max="5" width="10.1640625" bestFit="1" customWidth="1"/>
    <col min="6" max="6" width="8.33203125" bestFit="1" customWidth="1"/>
    <col min="7" max="7" width="10.1640625" bestFit="1" customWidth="1"/>
    <col min="8" max="8" width="10.33203125" bestFit="1" customWidth="1"/>
    <col min="9" max="9" width="9.6640625" bestFit="1" customWidth="1"/>
  </cols>
  <sheetData>
    <row r="1" spans="1:9">
      <c r="A1" t="s">
        <v>916</v>
      </c>
    </row>
    <row r="2" spans="1:9">
      <c r="A2" t="s">
        <v>1050</v>
      </c>
    </row>
    <row r="4" spans="1:9">
      <c r="A4" t="s">
        <v>763</v>
      </c>
      <c r="B4" t="s">
        <v>918</v>
      </c>
      <c r="C4" t="s">
        <v>765</v>
      </c>
      <c r="D4" t="s">
        <v>919</v>
      </c>
      <c r="E4" t="s">
        <v>1051</v>
      </c>
      <c r="F4" t="s">
        <v>921</v>
      </c>
      <c r="G4" t="s">
        <v>922</v>
      </c>
      <c r="H4" t="s">
        <v>1052</v>
      </c>
      <c r="I4" t="s">
        <v>924</v>
      </c>
    </row>
    <row r="6" spans="1:9">
      <c r="A6" t="s">
        <v>925</v>
      </c>
      <c r="B6">
        <v>94044</v>
      </c>
      <c r="C6">
        <v>84565</v>
      </c>
      <c r="D6">
        <v>16884</v>
      </c>
      <c r="E6">
        <v>16915</v>
      </c>
      <c r="F6">
        <v>16913</v>
      </c>
      <c r="G6">
        <v>16918</v>
      </c>
      <c r="H6">
        <v>16936</v>
      </c>
      <c r="I6">
        <v>9479</v>
      </c>
    </row>
    <row r="7" spans="1:9">
      <c r="A7" t="s">
        <v>926</v>
      </c>
      <c r="B7">
        <v>40188</v>
      </c>
      <c r="C7">
        <v>34761</v>
      </c>
      <c r="D7">
        <v>6643</v>
      </c>
      <c r="E7">
        <v>6768</v>
      </c>
      <c r="F7">
        <v>6976</v>
      </c>
      <c r="G7">
        <v>7031</v>
      </c>
      <c r="H7">
        <v>7343</v>
      </c>
      <c r="I7">
        <v>5427</v>
      </c>
    </row>
    <row r="8" spans="1:9">
      <c r="A8" t="s">
        <v>778</v>
      </c>
      <c r="B8">
        <v>25460</v>
      </c>
      <c r="C8">
        <v>25460</v>
      </c>
      <c r="D8">
        <v>3811</v>
      </c>
      <c r="E8">
        <v>10766</v>
      </c>
      <c r="F8">
        <v>19534</v>
      </c>
      <c r="G8">
        <v>31627</v>
      </c>
      <c r="H8">
        <v>61477</v>
      </c>
      <c r="I8" t="s">
        <v>927</v>
      </c>
    </row>
    <row r="9" spans="1:9">
      <c r="A9" t="s">
        <v>779</v>
      </c>
      <c r="B9">
        <v>23172</v>
      </c>
      <c r="C9">
        <v>23172</v>
      </c>
      <c r="D9">
        <v>3667</v>
      </c>
      <c r="E9">
        <v>10371</v>
      </c>
      <c r="F9">
        <v>18140</v>
      </c>
      <c r="G9">
        <v>28749</v>
      </c>
      <c r="H9">
        <v>54857</v>
      </c>
      <c r="I9" t="s">
        <v>927</v>
      </c>
    </row>
    <row r="10" spans="1:9">
      <c r="A10" t="s">
        <v>928</v>
      </c>
      <c r="B10">
        <v>2.6</v>
      </c>
      <c r="C10">
        <v>2.6</v>
      </c>
      <c r="D10">
        <v>1.9</v>
      </c>
      <c r="E10">
        <v>2.2999999999999998</v>
      </c>
      <c r="F10">
        <v>2.6</v>
      </c>
      <c r="G10">
        <v>2.9</v>
      </c>
      <c r="H10">
        <v>3.2</v>
      </c>
      <c r="I10">
        <v>2.4</v>
      </c>
    </row>
    <row r="11" spans="1:9">
      <c r="A11" t="s">
        <v>929</v>
      </c>
      <c r="B11">
        <v>46.7</v>
      </c>
      <c r="C11">
        <v>46.4</v>
      </c>
      <c r="D11">
        <v>49.1</v>
      </c>
      <c r="E11">
        <v>50.7</v>
      </c>
      <c r="F11">
        <v>44.2</v>
      </c>
      <c r="G11">
        <v>43.1</v>
      </c>
      <c r="H11">
        <v>44.9</v>
      </c>
      <c r="I11">
        <v>49.5</v>
      </c>
    </row>
    <row r="12" spans="1:9">
      <c r="A12" t="s">
        <v>930</v>
      </c>
    </row>
    <row r="13" spans="1:9">
      <c r="A13" t="s">
        <v>931</v>
      </c>
      <c r="B13">
        <v>1.4</v>
      </c>
      <c r="C13">
        <v>1.4</v>
      </c>
      <c r="D13">
        <v>0.8</v>
      </c>
      <c r="E13">
        <v>0.9</v>
      </c>
      <c r="F13">
        <v>1.4</v>
      </c>
      <c r="G13">
        <v>1.7</v>
      </c>
      <c r="H13">
        <v>2.1</v>
      </c>
      <c r="I13">
        <v>1.2</v>
      </c>
    </row>
    <row r="14" spans="1:9">
      <c r="A14" t="s">
        <v>932</v>
      </c>
      <c r="B14">
        <v>2</v>
      </c>
      <c r="C14">
        <v>2</v>
      </c>
      <c r="D14">
        <v>1</v>
      </c>
      <c r="E14">
        <v>1.5</v>
      </c>
      <c r="F14">
        <v>2</v>
      </c>
      <c r="G14">
        <v>2.5</v>
      </c>
      <c r="H14">
        <v>3</v>
      </c>
      <c r="I14">
        <v>1.8</v>
      </c>
    </row>
    <row r="15" spans="1:9">
      <c r="A15" t="s">
        <v>933</v>
      </c>
      <c r="B15">
        <v>0.7</v>
      </c>
      <c r="C15">
        <v>0.7</v>
      </c>
      <c r="D15">
        <v>0.5</v>
      </c>
      <c r="E15">
        <v>0.6</v>
      </c>
      <c r="F15">
        <v>0.7</v>
      </c>
      <c r="G15">
        <v>0.9</v>
      </c>
      <c r="H15">
        <v>0.9</v>
      </c>
      <c r="I15">
        <v>0.6</v>
      </c>
    </row>
    <row r="16" spans="1:9">
      <c r="A16" t="s">
        <v>934</v>
      </c>
      <c r="B16">
        <v>0.3</v>
      </c>
      <c r="C16">
        <v>0.3</v>
      </c>
      <c r="D16">
        <v>0.4</v>
      </c>
      <c r="E16">
        <v>0.5</v>
      </c>
      <c r="F16">
        <v>0.3</v>
      </c>
      <c r="G16">
        <v>0.2</v>
      </c>
      <c r="H16">
        <v>0.1</v>
      </c>
      <c r="I16">
        <v>0.3</v>
      </c>
    </row>
    <row r="17" spans="1:9">
      <c r="A17" t="s">
        <v>429</v>
      </c>
    </row>
    <row r="18" spans="1:9">
      <c r="A18" t="s">
        <v>935</v>
      </c>
      <c r="B18">
        <v>66</v>
      </c>
      <c r="C18">
        <v>67</v>
      </c>
      <c r="D18">
        <v>43</v>
      </c>
      <c r="E18">
        <v>56</v>
      </c>
      <c r="F18">
        <v>70</v>
      </c>
      <c r="G18">
        <v>79</v>
      </c>
      <c r="H18">
        <v>85</v>
      </c>
      <c r="I18">
        <v>65</v>
      </c>
    </row>
    <row r="19" spans="1:9">
      <c r="A19" t="s">
        <v>936</v>
      </c>
      <c r="B19">
        <v>34</v>
      </c>
      <c r="C19">
        <v>33</v>
      </c>
      <c r="D19">
        <v>57</v>
      </c>
      <c r="E19">
        <v>44</v>
      </c>
      <c r="F19">
        <v>30</v>
      </c>
      <c r="G19">
        <v>21</v>
      </c>
      <c r="H19">
        <v>15</v>
      </c>
      <c r="I19">
        <v>35</v>
      </c>
    </row>
    <row r="20" spans="1:9">
      <c r="A20" t="s">
        <v>937</v>
      </c>
      <c r="B20">
        <v>37</v>
      </c>
      <c r="C20">
        <v>38</v>
      </c>
      <c r="D20">
        <v>15</v>
      </c>
      <c r="E20">
        <v>17</v>
      </c>
      <c r="F20">
        <v>33</v>
      </c>
      <c r="G20">
        <v>51</v>
      </c>
      <c r="H20">
        <v>73</v>
      </c>
      <c r="I20">
        <v>35</v>
      </c>
    </row>
    <row r="21" spans="1:9">
      <c r="A21" t="s">
        <v>938</v>
      </c>
      <c r="B21">
        <v>25</v>
      </c>
      <c r="C21">
        <v>24</v>
      </c>
      <c r="D21">
        <v>27</v>
      </c>
      <c r="E21">
        <v>35</v>
      </c>
      <c r="F21">
        <v>24</v>
      </c>
      <c r="G21">
        <v>21</v>
      </c>
      <c r="H21">
        <v>14</v>
      </c>
      <c r="I21">
        <v>29</v>
      </c>
    </row>
    <row r="22" spans="1:9">
      <c r="A22" t="s">
        <v>939</v>
      </c>
      <c r="B22">
        <v>38</v>
      </c>
      <c r="C22">
        <v>38</v>
      </c>
      <c r="D22">
        <v>59</v>
      </c>
      <c r="E22">
        <v>48</v>
      </c>
      <c r="F22">
        <v>44</v>
      </c>
      <c r="G22">
        <v>28</v>
      </c>
      <c r="H22">
        <v>13</v>
      </c>
      <c r="I22">
        <v>36</v>
      </c>
    </row>
    <row r="23" spans="1:9">
      <c r="A23" t="s">
        <v>940</v>
      </c>
      <c r="B23">
        <v>11</v>
      </c>
      <c r="C23">
        <v>11</v>
      </c>
      <c r="D23">
        <v>18</v>
      </c>
      <c r="E23">
        <v>14</v>
      </c>
      <c r="F23">
        <v>10</v>
      </c>
      <c r="G23">
        <v>7</v>
      </c>
      <c r="H23">
        <v>5</v>
      </c>
      <c r="I23">
        <v>11</v>
      </c>
    </row>
    <row r="24" spans="1:9">
      <c r="A24" t="s">
        <v>941</v>
      </c>
      <c r="B24">
        <v>89</v>
      </c>
      <c r="C24">
        <v>89</v>
      </c>
      <c r="D24">
        <v>82</v>
      </c>
      <c r="E24">
        <v>86</v>
      </c>
      <c r="F24">
        <v>90</v>
      </c>
      <c r="G24">
        <v>93</v>
      </c>
      <c r="H24">
        <v>95</v>
      </c>
      <c r="I24">
        <v>89</v>
      </c>
    </row>
    <row r="25" spans="1:9">
      <c r="A25" t="s">
        <v>942</v>
      </c>
      <c r="B25">
        <v>12</v>
      </c>
      <c r="C25">
        <v>12</v>
      </c>
      <c r="D25">
        <v>24</v>
      </c>
      <c r="E25">
        <v>19</v>
      </c>
      <c r="F25">
        <v>9</v>
      </c>
      <c r="G25">
        <v>5</v>
      </c>
      <c r="H25">
        <v>2</v>
      </c>
      <c r="I25">
        <v>12</v>
      </c>
    </row>
    <row r="26" spans="1:9">
      <c r="A26" t="s">
        <v>943</v>
      </c>
      <c r="B26">
        <v>45</v>
      </c>
      <c r="C26">
        <v>45</v>
      </c>
      <c r="D26">
        <v>46</v>
      </c>
      <c r="E26">
        <v>53</v>
      </c>
      <c r="F26">
        <v>49</v>
      </c>
      <c r="G26">
        <v>46</v>
      </c>
      <c r="H26">
        <v>29</v>
      </c>
      <c r="I26">
        <v>48</v>
      </c>
    </row>
    <row r="27" spans="1:9">
      <c r="A27" t="s">
        <v>944</v>
      </c>
      <c r="B27">
        <v>43</v>
      </c>
      <c r="C27">
        <v>43</v>
      </c>
      <c r="D27">
        <v>29</v>
      </c>
      <c r="E27">
        <v>27</v>
      </c>
      <c r="F27">
        <v>41</v>
      </c>
      <c r="G27">
        <v>50</v>
      </c>
      <c r="H27">
        <v>68</v>
      </c>
      <c r="I27">
        <v>39</v>
      </c>
    </row>
    <row r="28" spans="1:9">
      <c r="A28" t="s">
        <v>945</v>
      </c>
      <c r="B28">
        <v>1</v>
      </c>
      <c r="C28">
        <v>1</v>
      </c>
      <c r="D28">
        <v>1</v>
      </c>
      <c r="E28">
        <v>1</v>
      </c>
      <c r="F28">
        <v>0</v>
      </c>
      <c r="G28">
        <v>0</v>
      </c>
      <c r="H28">
        <v>0</v>
      </c>
      <c r="I28">
        <v>0</v>
      </c>
    </row>
    <row r="29" spans="1:9">
      <c r="A29" t="s">
        <v>946</v>
      </c>
      <c r="B29">
        <v>85</v>
      </c>
      <c r="C29">
        <v>85</v>
      </c>
      <c r="D29">
        <v>58</v>
      </c>
      <c r="E29">
        <v>81</v>
      </c>
      <c r="F29">
        <v>92</v>
      </c>
      <c r="G29">
        <v>96</v>
      </c>
      <c r="H29">
        <v>97</v>
      </c>
      <c r="I29">
        <v>82</v>
      </c>
    </row>
    <row r="30" spans="1:9">
      <c r="A30" t="s">
        <v>947</v>
      </c>
      <c r="B30">
        <v>23866</v>
      </c>
      <c r="C30">
        <v>24439</v>
      </c>
      <c r="D30">
        <v>11477</v>
      </c>
      <c r="E30">
        <v>14639</v>
      </c>
      <c r="F30">
        <v>21088</v>
      </c>
      <c r="G30">
        <v>28698</v>
      </c>
      <c r="H30">
        <v>46242</v>
      </c>
      <c r="I30">
        <v>19727</v>
      </c>
    </row>
    <row r="31" spans="1:9">
      <c r="A31" t="s">
        <v>948</v>
      </c>
      <c r="B31">
        <v>3448</v>
      </c>
      <c r="C31">
        <v>3531</v>
      </c>
      <c r="D31">
        <v>1886</v>
      </c>
      <c r="E31">
        <v>2475</v>
      </c>
      <c r="F31">
        <v>3252</v>
      </c>
      <c r="G31">
        <v>4185</v>
      </c>
      <c r="H31">
        <v>5852</v>
      </c>
      <c r="I31">
        <v>3138</v>
      </c>
    </row>
    <row r="32" spans="1:9">
      <c r="A32" t="s">
        <v>949</v>
      </c>
      <c r="B32">
        <v>1993</v>
      </c>
      <c r="C32">
        <v>2044</v>
      </c>
      <c r="D32">
        <v>1243</v>
      </c>
      <c r="E32">
        <v>1633</v>
      </c>
      <c r="F32">
        <v>1958</v>
      </c>
      <c r="G32">
        <v>2416</v>
      </c>
      <c r="H32">
        <v>2968</v>
      </c>
      <c r="I32">
        <v>1782</v>
      </c>
    </row>
    <row r="33" spans="1:9">
      <c r="A33" t="s">
        <v>446</v>
      </c>
      <c r="B33">
        <v>275</v>
      </c>
      <c r="C33">
        <v>286</v>
      </c>
      <c r="D33">
        <v>183</v>
      </c>
      <c r="E33">
        <v>231</v>
      </c>
      <c r="F33">
        <v>271</v>
      </c>
      <c r="G33">
        <v>332</v>
      </c>
      <c r="H33">
        <v>412</v>
      </c>
      <c r="I33">
        <v>232</v>
      </c>
    </row>
    <row r="34" spans="1:9">
      <c r="A34" t="s">
        <v>950</v>
      </c>
      <c r="B34">
        <v>93</v>
      </c>
      <c r="C34">
        <v>95</v>
      </c>
      <c r="D34">
        <v>72</v>
      </c>
      <c r="E34">
        <v>82</v>
      </c>
      <c r="F34">
        <v>92</v>
      </c>
      <c r="G34">
        <v>105</v>
      </c>
      <c r="H34">
        <v>126</v>
      </c>
      <c r="I34">
        <v>82</v>
      </c>
    </row>
    <row r="35" spans="1:9">
      <c r="A35" t="s">
        <v>951</v>
      </c>
      <c r="B35">
        <v>183</v>
      </c>
      <c r="C35">
        <v>191</v>
      </c>
      <c r="D35">
        <v>112</v>
      </c>
      <c r="E35">
        <v>149</v>
      </c>
      <c r="F35">
        <v>179</v>
      </c>
      <c r="G35">
        <v>227</v>
      </c>
      <c r="H35">
        <v>286</v>
      </c>
      <c r="I35">
        <v>150</v>
      </c>
    </row>
    <row r="36" spans="1:9">
      <c r="A36" t="s">
        <v>449</v>
      </c>
      <c r="B36">
        <v>562</v>
      </c>
      <c r="C36">
        <v>570</v>
      </c>
      <c r="D36">
        <v>368</v>
      </c>
      <c r="E36">
        <v>458</v>
      </c>
      <c r="F36">
        <v>551</v>
      </c>
      <c r="G36">
        <v>680</v>
      </c>
      <c r="H36">
        <v>792</v>
      </c>
      <c r="I36">
        <v>530</v>
      </c>
    </row>
    <row r="37" spans="1:9">
      <c r="A37" t="s">
        <v>952</v>
      </c>
      <c r="B37">
        <v>189</v>
      </c>
      <c r="C37">
        <v>192</v>
      </c>
      <c r="D37">
        <v>116</v>
      </c>
      <c r="E37">
        <v>143</v>
      </c>
      <c r="F37">
        <v>187</v>
      </c>
      <c r="G37">
        <v>232</v>
      </c>
      <c r="H37">
        <v>280</v>
      </c>
      <c r="I37">
        <v>179</v>
      </c>
    </row>
    <row r="38" spans="1:9">
      <c r="A38" t="s">
        <v>953</v>
      </c>
      <c r="B38">
        <v>116</v>
      </c>
      <c r="C38">
        <v>119</v>
      </c>
      <c r="D38">
        <v>79</v>
      </c>
      <c r="E38">
        <v>103</v>
      </c>
      <c r="F38">
        <v>115</v>
      </c>
      <c r="G38">
        <v>144</v>
      </c>
      <c r="H38">
        <v>155</v>
      </c>
      <c r="I38">
        <v>101</v>
      </c>
    </row>
    <row r="39" spans="1:9">
      <c r="A39" t="s">
        <v>954</v>
      </c>
      <c r="B39">
        <v>79</v>
      </c>
      <c r="C39">
        <v>80</v>
      </c>
      <c r="D39">
        <v>48</v>
      </c>
      <c r="E39">
        <v>67</v>
      </c>
      <c r="F39">
        <v>81</v>
      </c>
      <c r="G39">
        <v>101</v>
      </c>
      <c r="H39">
        <v>102</v>
      </c>
      <c r="I39">
        <v>75</v>
      </c>
    </row>
    <row r="40" spans="1:9">
      <c r="A40" t="s">
        <v>955</v>
      </c>
      <c r="B40">
        <v>85</v>
      </c>
      <c r="C40">
        <v>86</v>
      </c>
      <c r="D40">
        <v>59</v>
      </c>
      <c r="E40">
        <v>75</v>
      </c>
      <c r="F40">
        <v>76</v>
      </c>
      <c r="G40">
        <v>96</v>
      </c>
      <c r="H40">
        <v>122</v>
      </c>
      <c r="I40">
        <v>82</v>
      </c>
    </row>
    <row r="41" spans="1:9">
      <c r="A41" t="s">
        <v>956</v>
      </c>
      <c r="B41">
        <v>64</v>
      </c>
      <c r="C41">
        <v>63</v>
      </c>
      <c r="D41">
        <v>42</v>
      </c>
      <c r="E41">
        <v>42</v>
      </c>
      <c r="F41">
        <v>58</v>
      </c>
      <c r="G41">
        <v>72</v>
      </c>
      <c r="H41">
        <v>100</v>
      </c>
      <c r="I41">
        <v>66</v>
      </c>
    </row>
    <row r="42" spans="1:9">
      <c r="A42" t="s">
        <v>957</v>
      </c>
      <c r="B42">
        <v>30</v>
      </c>
      <c r="C42">
        <v>30</v>
      </c>
      <c r="D42">
        <v>24</v>
      </c>
      <c r="E42">
        <v>28</v>
      </c>
      <c r="F42">
        <v>34</v>
      </c>
      <c r="G42">
        <v>34</v>
      </c>
      <c r="H42">
        <v>32</v>
      </c>
      <c r="I42">
        <v>27</v>
      </c>
    </row>
    <row r="43" spans="1:9">
      <c r="A43" t="s">
        <v>456</v>
      </c>
      <c r="B43">
        <v>251</v>
      </c>
      <c r="C43">
        <v>258</v>
      </c>
      <c r="D43">
        <v>151</v>
      </c>
      <c r="E43">
        <v>214</v>
      </c>
      <c r="F43">
        <v>247</v>
      </c>
      <c r="G43">
        <v>308</v>
      </c>
      <c r="H43">
        <v>368</v>
      </c>
      <c r="I43">
        <v>223</v>
      </c>
    </row>
    <row r="44" spans="1:9">
      <c r="A44" t="s">
        <v>958</v>
      </c>
      <c r="B44">
        <v>122</v>
      </c>
      <c r="C44">
        <v>126</v>
      </c>
      <c r="D44">
        <v>85</v>
      </c>
      <c r="E44">
        <v>121</v>
      </c>
      <c r="F44">
        <v>120</v>
      </c>
      <c r="G44">
        <v>146</v>
      </c>
      <c r="H44">
        <v>156</v>
      </c>
      <c r="I44">
        <v>109</v>
      </c>
    </row>
    <row r="45" spans="1:9">
      <c r="A45" t="s">
        <v>959</v>
      </c>
      <c r="B45">
        <v>128</v>
      </c>
      <c r="C45">
        <v>132</v>
      </c>
      <c r="D45">
        <v>66</v>
      </c>
      <c r="E45">
        <v>93</v>
      </c>
      <c r="F45">
        <v>127</v>
      </c>
      <c r="G45">
        <v>162</v>
      </c>
      <c r="H45">
        <v>212</v>
      </c>
      <c r="I45">
        <v>114</v>
      </c>
    </row>
    <row r="46" spans="1:9">
      <c r="A46" t="s">
        <v>459</v>
      </c>
      <c r="B46">
        <v>320</v>
      </c>
      <c r="C46">
        <v>324</v>
      </c>
      <c r="D46">
        <v>209</v>
      </c>
      <c r="E46">
        <v>258</v>
      </c>
      <c r="F46">
        <v>307</v>
      </c>
      <c r="G46">
        <v>369</v>
      </c>
      <c r="H46">
        <v>479</v>
      </c>
      <c r="I46">
        <v>301</v>
      </c>
    </row>
    <row r="47" spans="1:9">
      <c r="A47" t="s">
        <v>960</v>
      </c>
      <c r="B47">
        <v>102</v>
      </c>
      <c r="C47">
        <v>102</v>
      </c>
      <c r="D47">
        <v>66</v>
      </c>
      <c r="E47">
        <v>82</v>
      </c>
      <c r="F47">
        <v>94</v>
      </c>
      <c r="G47">
        <v>114</v>
      </c>
      <c r="H47">
        <v>158</v>
      </c>
      <c r="I47">
        <v>100</v>
      </c>
    </row>
    <row r="48" spans="1:9">
      <c r="A48" t="s">
        <v>961</v>
      </c>
      <c r="B48">
        <v>92</v>
      </c>
      <c r="C48">
        <v>92</v>
      </c>
      <c r="D48">
        <v>60</v>
      </c>
      <c r="E48">
        <v>74</v>
      </c>
      <c r="F48">
        <v>88</v>
      </c>
      <c r="G48">
        <v>110</v>
      </c>
      <c r="H48">
        <v>130</v>
      </c>
      <c r="I48">
        <v>92</v>
      </c>
    </row>
    <row r="49" spans="1:9">
      <c r="A49" t="s">
        <v>962</v>
      </c>
      <c r="B49">
        <v>72</v>
      </c>
      <c r="C49">
        <v>74</v>
      </c>
      <c r="D49">
        <v>45</v>
      </c>
      <c r="E49">
        <v>56</v>
      </c>
      <c r="F49">
        <v>69</v>
      </c>
      <c r="G49">
        <v>82</v>
      </c>
      <c r="H49">
        <v>117</v>
      </c>
      <c r="I49">
        <v>64</v>
      </c>
    </row>
    <row r="50" spans="1:9">
      <c r="A50" t="s">
        <v>963</v>
      </c>
      <c r="B50">
        <v>54</v>
      </c>
      <c r="C50">
        <v>56</v>
      </c>
      <c r="D50">
        <v>39</v>
      </c>
      <c r="E50">
        <v>47</v>
      </c>
      <c r="F50">
        <v>56</v>
      </c>
      <c r="G50">
        <v>63</v>
      </c>
      <c r="H50">
        <v>74</v>
      </c>
      <c r="I50">
        <v>46</v>
      </c>
    </row>
    <row r="51" spans="1:9">
      <c r="A51" t="s">
        <v>464</v>
      </c>
      <c r="B51">
        <v>554</v>
      </c>
      <c r="C51">
        <v>575</v>
      </c>
      <c r="D51">
        <v>320</v>
      </c>
      <c r="E51">
        <v>456</v>
      </c>
      <c r="F51">
        <v>558</v>
      </c>
      <c r="G51">
        <v>691</v>
      </c>
      <c r="H51">
        <v>850</v>
      </c>
      <c r="I51">
        <v>469</v>
      </c>
    </row>
    <row r="52" spans="1:9">
      <c r="A52" t="s">
        <v>964</v>
      </c>
      <c r="B52">
        <v>74</v>
      </c>
      <c r="C52">
        <v>77</v>
      </c>
      <c r="D52">
        <v>42</v>
      </c>
      <c r="E52">
        <v>59</v>
      </c>
      <c r="F52">
        <v>70</v>
      </c>
      <c r="G52">
        <v>95</v>
      </c>
      <c r="H52">
        <v>117</v>
      </c>
      <c r="I52">
        <v>63</v>
      </c>
    </row>
    <row r="53" spans="1:9">
      <c r="A53" t="s">
        <v>965</v>
      </c>
      <c r="B53">
        <v>51</v>
      </c>
      <c r="C53">
        <v>53</v>
      </c>
      <c r="D53">
        <v>36</v>
      </c>
      <c r="E53">
        <v>43</v>
      </c>
      <c r="F53">
        <v>52</v>
      </c>
      <c r="G53">
        <v>64</v>
      </c>
      <c r="H53">
        <v>70</v>
      </c>
      <c r="I53">
        <v>45</v>
      </c>
    </row>
    <row r="54" spans="1:9">
      <c r="A54" t="s">
        <v>966</v>
      </c>
      <c r="B54">
        <v>236</v>
      </c>
      <c r="C54">
        <v>245</v>
      </c>
      <c r="D54">
        <v>117</v>
      </c>
      <c r="E54">
        <v>175</v>
      </c>
      <c r="F54">
        <v>244</v>
      </c>
      <c r="G54">
        <v>300</v>
      </c>
      <c r="H54">
        <v>387</v>
      </c>
      <c r="I54">
        <v>200</v>
      </c>
    </row>
    <row r="55" spans="1:9">
      <c r="A55" t="s">
        <v>967</v>
      </c>
      <c r="B55">
        <v>193</v>
      </c>
      <c r="C55">
        <v>201</v>
      </c>
      <c r="D55">
        <v>124</v>
      </c>
      <c r="E55">
        <v>178</v>
      </c>
      <c r="F55">
        <v>193</v>
      </c>
      <c r="G55">
        <v>231</v>
      </c>
      <c r="H55">
        <v>277</v>
      </c>
      <c r="I55">
        <v>162</v>
      </c>
    </row>
    <row r="56" spans="1:9">
      <c r="A56" t="s">
        <v>968</v>
      </c>
      <c r="B56">
        <v>31</v>
      </c>
      <c r="C56">
        <v>31</v>
      </c>
      <c r="D56">
        <v>12</v>
      </c>
      <c r="E56">
        <v>15</v>
      </c>
      <c r="F56">
        <v>24</v>
      </c>
      <c r="G56">
        <v>38</v>
      </c>
      <c r="H56">
        <v>66</v>
      </c>
      <c r="I56">
        <v>27</v>
      </c>
    </row>
    <row r="57" spans="1:9">
      <c r="A57" t="s">
        <v>969</v>
      </c>
      <c r="B57">
        <v>1455</v>
      </c>
      <c r="C57">
        <v>1487</v>
      </c>
      <c r="D57">
        <v>642</v>
      </c>
      <c r="E57">
        <v>842</v>
      </c>
      <c r="F57">
        <v>1295</v>
      </c>
      <c r="G57">
        <v>1769</v>
      </c>
      <c r="H57">
        <v>2885</v>
      </c>
      <c r="I57">
        <v>1356</v>
      </c>
    </row>
    <row r="58" spans="1:9">
      <c r="A58" t="s">
        <v>970</v>
      </c>
      <c r="B58">
        <v>271</v>
      </c>
      <c r="C58">
        <v>284</v>
      </c>
      <c r="D58">
        <v>137</v>
      </c>
      <c r="E58">
        <v>178</v>
      </c>
      <c r="F58">
        <v>270</v>
      </c>
      <c r="G58">
        <v>344</v>
      </c>
      <c r="H58">
        <v>491</v>
      </c>
      <c r="I58">
        <v>216</v>
      </c>
    </row>
    <row r="59" spans="1:9">
      <c r="A59" t="s">
        <v>971</v>
      </c>
      <c r="B59">
        <v>7292</v>
      </c>
      <c r="C59">
        <v>7359</v>
      </c>
      <c r="D59">
        <v>3969</v>
      </c>
      <c r="E59">
        <v>4850</v>
      </c>
      <c r="F59">
        <v>6444</v>
      </c>
      <c r="G59">
        <v>8154</v>
      </c>
      <c r="H59">
        <v>13362</v>
      </c>
      <c r="I59">
        <v>6822</v>
      </c>
    </row>
    <row r="60" spans="1:9">
      <c r="A60" t="s">
        <v>972</v>
      </c>
      <c r="B60">
        <v>3979</v>
      </c>
      <c r="C60">
        <v>4006</v>
      </c>
      <c r="D60">
        <v>2137</v>
      </c>
      <c r="E60">
        <v>2556</v>
      </c>
      <c r="F60">
        <v>3488</v>
      </c>
      <c r="G60">
        <v>4351</v>
      </c>
      <c r="H60">
        <v>7490</v>
      </c>
      <c r="I60">
        <v>3742</v>
      </c>
    </row>
    <row r="61" spans="1:9">
      <c r="A61" t="s">
        <v>475</v>
      </c>
      <c r="B61">
        <v>2305</v>
      </c>
      <c r="C61">
        <v>2311</v>
      </c>
      <c r="D61">
        <v>816</v>
      </c>
      <c r="E61">
        <v>981</v>
      </c>
      <c r="F61">
        <v>1522</v>
      </c>
      <c r="G61">
        <v>2625</v>
      </c>
      <c r="H61">
        <v>5602</v>
      </c>
      <c r="I61">
        <v>2257</v>
      </c>
    </row>
    <row r="62" spans="1:9">
      <c r="A62" t="s">
        <v>973</v>
      </c>
      <c r="B62">
        <v>1431</v>
      </c>
      <c r="C62">
        <v>1436</v>
      </c>
      <c r="D62">
        <v>383</v>
      </c>
      <c r="E62">
        <v>373</v>
      </c>
      <c r="F62">
        <v>862</v>
      </c>
      <c r="G62">
        <v>1716</v>
      </c>
      <c r="H62">
        <v>3842</v>
      </c>
      <c r="I62">
        <v>1389</v>
      </c>
    </row>
    <row r="63" spans="1:9">
      <c r="A63" t="s">
        <v>974</v>
      </c>
      <c r="B63">
        <v>418</v>
      </c>
      <c r="C63">
        <v>417</v>
      </c>
      <c r="D63">
        <v>201</v>
      </c>
      <c r="E63">
        <v>295</v>
      </c>
      <c r="F63">
        <v>299</v>
      </c>
      <c r="G63">
        <v>455</v>
      </c>
      <c r="H63">
        <v>834</v>
      </c>
      <c r="I63">
        <v>429</v>
      </c>
    </row>
    <row r="64" spans="1:9">
      <c r="A64" t="s">
        <v>975</v>
      </c>
      <c r="B64">
        <v>456</v>
      </c>
      <c r="C64">
        <v>457</v>
      </c>
      <c r="D64">
        <v>231</v>
      </c>
      <c r="E64">
        <v>313</v>
      </c>
      <c r="F64">
        <v>362</v>
      </c>
      <c r="G64">
        <v>453</v>
      </c>
      <c r="H64">
        <v>926</v>
      </c>
      <c r="I64">
        <v>440</v>
      </c>
    </row>
    <row r="65" spans="1:9">
      <c r="A65" t="s">
        <v>480</v>
      </c>
      <c r="B65">
        <v>1262</v>
      </c>
      <c r="C65">
        <v>1277</v>
      </c>
      <c r="D65">
        <v>1139</v>
      </c>
      <c r="E65">
        <v>1404</v>
      </c>
      <c r="F65">
        <v>1710</v>
      </c>
      <c r="G65">
        <v>1338</v>
      </c>
      <c r="H65">
        <v>794</v>
      </c>
      <c r="I65">
        <v>1130</v>
      </c>
    </row>
    <row r="66" spans="1:9">
      <c r="A66" t="s">
        <v>481</v>
      </c>
      <c r="B66">
        <v>412</v>
      </c>
      <c r="C66">
        <v>419</v>
      </c>
      <c r="D66">
        <v>182</v>
      </c>
      <c r="E66">
        <v>170</v>
      </c>
      <c r="F66">
        <v>256</v>
      </c>
      <c r="G66">
        <v>388</v>
      </c>
      <c r="H66">
        <v>1094</v>
      </c>
      <c r="I66">
        <v>354</v>
      </c>
    </row>
    <row r="67" spans="1:9">
      <c r="A67" t="s">
        <v>976</v>
      </c>
      <c r="B67">
        <v>1645</v>
      </c>
      <c r="C67">
        <v>1641</v>
      </c>
      <c r="D67">
        <v>1151</v>
      </c>
      <c r="E67">
        <v>1357</v>
      </c>
      <c r="F67">
        <v>1530</v>
      </c>
      <c r="G67">
        <v>1830</v>
      </c>
      <c r="H67">
        <v>2335</v>
      </c>
      <c r="I67">
        <v>1682</v>
      </c>
    </row>
    <row r="68" spans="1:9">
      <c r="A68" t="s">
        <v>483</v>
      </c>
      <c r="B68">
        <v>248</v>
      </c>
      <c r="C68">
        <v>245</v>
      </c>
      <c r="D68">
        <v>170</v>
      </c>
      <c r="E68">
        <v>222</v>
      </c>
      <c r="F68">
        <v>217</v>
      </c>
      <c r="G68">
        <v>264</v>
      </c>
      <c r="H68">
        <v>351</v>
      </c>
      <c r="I68">
        <v>281</v>
      </c>
    </row>
    <row r="69" spans="1:9">
      <c r="A69" t="s">
        <v>484</v>
      </c>
      <c r="B69">
        <v>674</v>
      </c>
      <c r="C69">
        <v>672</v>
      </c>
      <c r="D69">
        <v>464</v>
      </c>
      <c r="E69">
        <v>536</v>
      </c>
      <c r="F69">
        <v>640</v>
      </c>
      <c r="G69">
        <v>754</v>
      </c>
      <c r="H69">
        <v>964</v>
      </c>
      <c r="I69">
        <v>692</v>
      </c>
    </row>
    <row r="70" spans="1:9">
      <c r="A70" t="s">
        <v>485</v>
      </c>
      <c r="B70">
        <v>107</v>
      </c>
      <c r="C70">
        <v>106</v>
      </c>
      <c r="D70">
        <v>91</v>
      </c>
      <c r="E70">
        <v>109</v>
      </c>
      <c r="F70">
        <v>95</v>
      </c>
      <c r="G70">
        <v>119</v>
      </c>
      <c r="H70">
        <v>117</v>
      </c>
      <c r="I70">
        <v>114</v>
      </c>
    </row>
    <row r="71" spans="1:9">
      <c r="A71" t="s">
        <v>977</v>
      </c>
      <c r="B71">
        <v>471</v>
      </c>
      <c r="C71">
        <v>472</v>
      </c>
      <c r="D71">
        <v>337</v>
      </c>
      <c r="E71">
        <v>383</v>
      </c>
      <c r="F71">
        <v>453</v>
      </c>
      <c r="G71">
        <v>526</v>
      </c>
      <c r="H71">
        <v>662</v>
      </c>
      <c r="I71">
        <v>455</v>
      </c>
    </row>
    <row r="72" spans="1:9">
      <c r="A72" t="s">
        <v>487</v>
      </c>
      <c r="B72">
        <v>145</v>
      </c>
      <c r="C72">
        <v>146</v>
      </c>
      <c r="D72">
        <v>89</v>
      </c>
      <c r="E72">
        <v>108</v>
      </c>
      <c r="F72">
        <v>126</v>
      </c>
      <c r="G72">
        <v>167</v>
      </c>
      <c r="H72">
        <v>240</v>
      </c>
      <c r="I72">
        <v>139</v>
      </c>
    </row>
    <row r="73" spans="1:9">
      <c r="A73" t="s">
        <v>978</v>
      </c>
      <c r="B73">
        <v>354</v>
      </c>
      <c r="C73">
        <v>358</v>
      </c>
      <c r="D73">
        <v>150</v>
      </c>
      <c r="E73">
        <v>198</v>
      </c>
      <c r="F73">
        <v>312</v>
      </c>
      <c r="G73">
        <v>381</v>
      </c>
      <c r="H73">
        <v>748</v>
      </c>
      <c r="I73">
        <v>317</v>
      </c>
    </row>
    <row r="74" spans="1:9">
      <c r="A74" t="s">
        <v>489</v>
      </c>
      <c r="B74">
        <v>168</v>
      </c>
      <c r="C74">
        <v>171</v>
      </c>
      <c r="D74">
        <v>58</v>
      </c>
      <c r="E74">
        <v>94</v>
      </c>
      <c r="F74">
        <v>173</v>
      </c>
      <c r="G74">
        <v>223</v>
      </c>
      <c r="H74">
        <v>307</v>
      </c>
      <c r="I74">
        <v>140</v>
      </c>
    </row>
    <row r="75" spans="1:9">
      <c r="A75" t="s">
        <v>490</v>
      </c>
      <c r="B75">
        <v>186</v>
      </c>
      <c r="C75">
        <v>187</v>
      </c>
      <c r="D75">
        <v>93</v>
      </c>
      <c r="E75">
        <v>104</v>
      </c>
      <c r="F75">
        <v>139</v>
      </c>
      <c r="G75">
        <v>158</v>
      </c>
      <c r="H75">
        <v>441</v>
      </c>
      <c r="I75">
        <v>177</v>
      </c>
    </row>
    <row r="76" spans="1:9">
      <c r="A76" t="s">
        <v>979</v>
      </c>
      <c r="B76">
        <v>316</v>
      </c>
      <c r="C76">
        <v>332</v>
      </c>
      <c r="D76">
        <v>165</v>
      </c>
      <c r="E76">
        <v>247</v>
      </c>
      <c r="F76">
        <v>286</v>
      </c>
      <c r="G76">
        <v>435</v>
      </c>
      <c r="H76">
        <v>525</v>
      </c>
      <c r="I76">
        <v>251</v>
      </c>
    </row>
    <row r="77" spans="1:9">
      <c r="A77" t="s">
        <v>492</v>
      </c>
      <c r="B77">
        <v>92</v>
      </c>
      <c r="C77">
        <v>95</v>
      </c>
      <c r="D77">
        <v>53</v>
      </c>
      <c r="E77">
        <v>80</v>
      </c>
      <c r="F77">
        <v>94</v>
      </c>
      <c r="G77">
        <v>111</v>
      </c>
      <c r="H77">
        <v>134</v>
      </c>
      <c r="I77">
        <v>81</v>
      </c>
    </row>
    <row r="78" spans="1:9">
      <c r="A78" t="s">
        <v>493</v>
      </c>
      <c r="B78">
        <v>126</v>
      </c>
      <c r="C78">
        <v>132</v>
      </c>
      <c r="D78">
        <v>59</v>
      </c>
      <c r="E78">
        <v>89</v>
      </c>
      <c r="F78">
        <v>109</v>
      </c>
      <c r="G78">
        <v>163</v>
      </c>
      <c r="H78">
        <v>241</v>
      </c>
      <c r="I78">
        <v>101</v>
      </c>
    </row>
    <row r="79" spans="1:9">
      <c r="A79" t="s">
        <v>494</v>
      </c>
      <c r="B79">
        <v>98</v>
      </c>
      <c r="C79">
        <v>105</v>
      </c>
      <c r="D79">
        <v>53</v>
      </c>
      <c r="E79">
        <v>78</v>
      </c>
      <c r="F79">
        <v>83</v>
      </c>
      <c r="G79">
        <v>160</v>
      </c>
      <c r="H79">
        <v>150</v>
      </c>
      <c r="I79">
        <v>70</v>
      </c>
    </row>
    <row r="80" spans="1:9">
      <c r="A80" t="s">
        <v>980</v>
      </c>
      <c r="B80">
        <v>998</v>
      </c>
      <c r="C80">
        <v>1022</v>
      </c>
      <c r="D80">
        <v>366</v>
      </c>
      <c r="E80">
        <v>492</v>
      </c>
      <c r="F80">
        <v>827</v>
      </c>
      <c r="G80">
        <v>1157</v>
      </c>
      <c r="H80">
        <v>2264</v>
      </c>
      <c r="I80">
        <v>831</v>
      </c>
    </row>
    <row r="81" spans="1:9">
      <c r="A81" t="s">
        <v>496</v>
      </c>
      <c r="B81">
        <v>105</v>
      </c>
      <c r="C81">
        <v>106</v>
      </c>
      <c r="D81">
        <v>39</v>
      </c>
      <c r="E81">
        <v>56</v>
      </c>
      <c r="F81">
        <v>97</v>
      </c>
      <c r="G81">
        <v>105</v>
      </c>
      <c r="H81">
        <v>233</v>
      </c>
      <c r="I81">
        <v>97</v>
      </c>
    </row>
    <row r="82" spans="1:9">
      <c r="A82" t="s">
        <v>497</v>
      </c>
      <c r="B82">
        <v>304</v>
      </c>
      <c r="C82">
        <v>308</v>
      </c>
      <c r="D82">
        <v>106</v>
      </c>
      <c r="E82">
        <v>136</v>
      </c>
      <c r="F82">
        <v>236</v>
      </c>
      <c r="G82">
        <v>361</v>
      </c>
      <c r="H82">
        <v>699</v>
      </c>
      <c r="I82">
        <v>268</v>
      </c>
    </row>
    <row r="83" spans="1:9">
      <c r="A83" t="s">
        <v>498</v>
      </c>
      <c r="B83">
        <v>55</v>
      </c>
      <c r="C83">
        <v>58</v>
      </c>
      <c r="D83">
        <v>16</v>
      </c>
      <c r="E83">
        <v>18</v>
      </c>
      <c r="F83">
        <v>43</v>
      </c>
      <c r="G83">
        <v>44</v>
      </c>
      <c r="H83">
        <v>167</v>
      </c>
      <c r="I83">
        <v>41</v>
      </c>
    </row>
    <row r="84" spans="1:9">
      <c r="A84" t="s">
        <v>499</v>
      </c>
      <c r="B84">
        <v>156</v>
      </c>
      <c r="C84">
        <v>158</v>
      </c>
      <c r="D84">
        <v>72</v>
      </c>
      <c r="E84">
        <v>90</v>
      </c>
      <c r="F84">
        <v>157</v>
      </c>
      <c r="G84">
        <v>189</v>
      </c>
      <c r="H84">
        <v>282</v>
      </c>
      <c r="I84">
        <v>138</v>
      </c>
    </row>
    <row r="85" spans="1:9">
      <c r="A85" t="s">
        <v>981</v>
      </c>
      <c r="B85">
        <v>56</v>
      </c>
      <c r="C85">
        <v>58</v>
      </c>
      <c r="D85">
        <v>23</v>
      </c>
      <c r="E85">
        <v>35</v>
      </c>
      <c r="F85">
        <v>51</v>
      </c>
      <c r="G85">
        <v>70</v>
      </c>
      <c r="H85">
        <v>111</v>
      </c>
      <c r="I85">
        <v>42</v>
      </c>
    </row>
    <row r="86" spans="1:9">
      <c r="A86" t="s">
        <v>502</v>
      </c>
      <c r="B86">
        <v>322</v>
      </c>
      <c r="C86">
        <v>334</v>
      </c>
      <c r="D86">
        <v>110</v>
      </c>
      <c r="E86">
        <v>158</v>
      </c>
      <c r="F86">
        <v>242</v>
      </c>
      <c r="G86">
        <v>387</v>
      </c>
      <c r="H86">
        <v>773</v>
      </c>
      <c r="I86">
        <v>246</v>
      </c>
    </row>
    <row r="87" spans="1:9">
      <c r="A87" t="s">
        <v>982</v>
      </c>
      <c r="B87">
        <v>1346</v>
      </c>
      <c r="C87">
        <v>1385</v>
      </c>
      <c r="D87">
        <v>650</v>
      </c>
      <c r="E87">
        <v>786</v>
      </c>
      <c r="F87">
        <v>1128</v>
      </c>
      <c r="G87">
        <v>1666</v>
      </c>
      <c r="H87">
        <v>2692</v>
      </c>
      <c r="I87">
        <v>1165</v>
      </c>
    </row>
    <row r="88" spans="1:9">
      <c r="A88" t="s">
        <v>983</v>
      </c>
      <c r="B88">
        <v>343</v>
      </c>
      <c r="C88">
        <v>352</v>
      </c>
      <c r="D88">
        <v>143</v>
      </c>
      <c r="E88">
        <v>191</v>
      </c>
      <c r="F88">
        <v>275</v>
      </c>
      <c r="G88">
        <v>441</v>
      </c>
      <c r="H88">
        <v>710</v>
      </c>
      <c r="I88">
        <v>315</v>
      </c>
    </row>
    <row r="89" spans="1:9">
      <c r="A89" t="s">
        <v>505</v>
      </c>
      <c r="B89">
        <v>278</v>
      </c>
      <c r="C89">
        <v>285</v>
      </c>
      <c r="D89">
        <v>114</v>
      </c>
      <c r="E89">
        <v>149</v>
      </c>
      <c r="F89">
        <v>214</v>
      </c>
      <c r="G89">
        <v>355</v>
      </c>
      <c r="H89">
        <v>592</v>
      </c>
      <c r="I89">
        <v>256</v>
      </c>
    </row>
    <row r="90" spans="1:9">
      <c r="A90" t="s">
        <v>506</v>
      </c>
      <c r="B90">
        <v>66</v>
      </c>
      <c r="C90">
        <v>67</v>
      </c>
      <c r="D90">
        <v>29</v>
      </c>
      <c r="E90">
        <v>42</v>
      </c>
      <c r="F90">
        <v>61</v>
      </c>
      <c r="G90">
        <v>86</v>
      </c>
      <c r="H90">
        <v>118</v>
      </c>
      <c r="I90">
        <v>60</v>
      </c>
    </row>
    <row r="91" spans="1:9">
      <c r="A91" t="s">
        <v>984</v>
      </c>
      <c r="B91">
        <v>544</v>
      </c>
      <c r="C91">
        <v>567</v>
      </c>
      <c r="D91">
        <v>276</v>
      </c>
      <c r="E91">
        <v>321</v>
      </c>
      <c r="F91">
        <v>458</v>
      </c>
      <c r="G91">
        <v>672</v>
      </c>
      <c r="H91">
        <v>1107</v>
      </c>
      <c r="I91">
        <v>440</v>
      </c>
    </row>
    <row r="92" spans="1:9">
      <c r="A92" t="s">
        <v>508</v>
      </c>
      <c r="B92">
        <v>472</v>
      </c>
      <c r="C92">
        <v>496</v>
      </c>
      <c r="D92">
        <v>245</v>
      </c>
      <c r="E92">
        <v>284</v>
      </c>
      <c r="F92">
        <v>392</v>
      </c>
      <c r="G92">
        <v>582</v>
      </c>
      <c r="H92">
        <v>976</v>
      </c>
      <c r="I92">
        <v>368</v>
      </c>
    </row>
    <row r="93" spans="1:9">
      <c r="A93" t="s">
        <v>509</v>
      </c>
      <c r="B93">
        <v>72</v>
      </c>
      <c r="C93">
        <v>71</v>
      </c>
      <c r="D93">
        <v>31</v>
      </c>
      <c r="E93">
        <v>37</v>
      </c>
      <c r="F93">
        <v>65</v>
      </c>
      <c r="G93">
        <v>90</v>
      </c>
      <c r="H93">
        <v>132</v>
      </c>
      <c r="I93">
        <v>72</v>
      </c>
    </row>
    <row r="94" spans="1:9">
      <c r="A94" t="s">
        <v>985</v>
      </c>
      <c r="B94">
        <v>56</v>
      </c>
      <c r="C94">
        <v>57</v>
      </c>
      <c r="D94">
        <v>27</v>
      </c>
      <c r="E94">
        <v>34</v>
      </c>
      <c r="F94">
        <v>50</v>
      </c>
      <c r="G94">
        <v>81</v>
      </c>
      <c r="H94">
        <v>94</v>
      </c>
      <c r="I94">
        <v>49</v>
      </c>
    </row>
    <row r="95" spans="1:9">
      <c r="A95" t="s">
        <v>986</v>
      </c>
      <c r="B95">
        <v>167</v>
      </c>
      <c r="C95">
        <v>168</v>
      </c>
      <c r="D95">
        <v>74</v>
      </c>
      <c r="E95">
        <v>116</v>
      </c>
      <c r="F95">
        <v>141</v>
      </c>
      <c r="G95">
        <v>221</v>
      </c>
      <c r="H95">
        <v>289</v>
      </c>
      <c r="I95">
        <v>160</v>
      </c>
    </row>
    <row r="96" spans="1:9">
      <c r="A96" t="s">
        <v>987</v>
      </c>
      <c r="B96">
        <v>236</v>
      </c>
      <c r="C96">
        <v>240</v>
      </c>
      <c r="D96">
        <v>130</v>
      </c>
      <c r="E96">
        <v>125</v>
      </c>
      <c r="F96">
        <v>204</v>
      </c>
      <c r="G96">
        <v>251</v>
      </c>
      <c r="H96">
        <v>492</v>
      </c>
      <c r="I96">
        <v>200</v>
      </c>
    </row>
    <row r="97" spans="1:9">
      <c r="A97" t="s">
        <v>988</v>
      </c>
      <c r="B97">
        <v>4842</v>
      </c>
      <c r="C97">
        <v>4885</v>
      </c>
      <c r="D97">
        <v>2023</v>
      </c>
      <c r="E97">
        <v>2722</v>
      </c>
      <c r="F97">
        <v>4247</v>
      </c>
      <c r="G97">
        <v>6055</v>
      </c>
      <c r="H97">
        <v>9368</v>
      </c>
      <c r="I97">
        <v>4478</v>
      </c>
    </row>
    <row r="98" spans="1:9">
      <c r="A98" t="s">
        <v>989</v>
      </c>
      <c r="B98">
        <v>2338</v>
      </c>
      <c r="C98">
        <v>2338</v>
      </c>
      <c r="D98">
        <v>885</v>
      </c>
      <c r="E98">
        <v>1162</v>
      </c>
      <c r="F98">
        <v>1897</v>
      </c>
      <c r="G98">
        <v>2893</v>
      </c>
      <c r="H98">
        <v>4849</v>
      </c>
      <c r="I98">
        <v>2331</v>
      </c>
    </row>
    <row r="99" spans="1:9">
      <c r="A99" t="s">
        <v>990</v>
      </c>
      <c r="B99">
        <v>1415</v>
      </c>
      <c r="C99">
        <v>1410</v>
      </c>
      <c r="D99">
        <v>375</v>
      </c>
      <c r="E99">
        <v>659</v>
      </c>
      <c r="F99">
        <v>891</v>
      </c>
      <c r="G99">
        <v>1707</v>
      </c>
      <c r="H99">
        <v>3413</v>
      </c>
      <c r="I99">
        <v>1464</v>
      </c>
    </row>
    <row r="100" spans="1:9">
      <c r="A100" t="s">
        <v>991</v>
      </c>
      <c r="B100">
        <v>893</v>
      </c>
      <c r="C100">
        <v>898</v>
      </c>
      <c r="D100">
        <v>499</v>
      </c>
      <c r="E100">
        <v>492</v>
      </c>
      <c r="F100">
        <v>968</v>
      </c>
      <c r="G100">
        <v>1144</v>
      </c>
      <c r="H100">
        <v>1385</v>
      </c>
      <c r="I100">
        <v>855</v>
      </c>
    </row>
    <row r="101" spans="1:9">
      <c r="A101" t="s">
        <v>517</v>
      </c>
      <c r="B101">
        <v>29</v>
      </c>
      <c r="C101">
        <v>31</v>
      </c>
      <c r="D101">
        <v>12</v>
      </c>
      <c r="E101">
        <v>11</v>
      </c>
      <c r="F101">
        <v>38</v>
      </c>
      <c r="G101">
        <v>42</v>
      </c>
      <c r="H101">
        <v>51</v>
      </c>
      <c r="I101">
        <v>12</v>
      </c>
    </row>
    <row r="102" spans="1:9">
      <c r="A102" t="s">
        <v>992</v>
      </c>
      <c r="B102">
        <v>915</v>
      </c>
      <c r="C102">
        <v>923</v>
      </c>
      <c r="D102">
        <v>488</v>
      </c>
      <c r="E102">
        <v>657</v>
      </c>
      <c r="F102">
        <v>905</v>
      </c>
      <c r="G102">
        <v>1167</v>
      </c>
      <c r="H102">
        <v>1395</v>
      </c>
      <c r="I102">
        <v>841</v>
      </c>
    </row>
    <row r="103" spans="1:9">
      <c r="A103" t="s">
        <v>993</v>
      </c>
      <c r="B103">
        <v>1342</v>
      </c>
      <c r="C103">
        <v>1374</v>
      </c>
      <c r="D103">
        <v>519</v>
      </c>
      <c r="E103">
        <v>777</v>
      </c>
      <c r="F103">
        <v>1242</v>
      </c>
      <c r="G103">
        <v>1745</v>
      </c>
      <c r="H103">
        <v>2583</v>
      </c>
      <c r="I103">
        <v>1081</v>
      </c>
    </row>
    <row r="104" spans="1:9">
      <c r="A104" t="s">
        <v>523</v>
      </c>
      <c r="B104">
        <v>269</v>
      </c>
      <c r="C104">
        <v>274</v>
      </c>
      <c r="D104">
        <v>73</v>
      </c>
      <c r="E104">
        <v>114</v>
      </c>
      <c r="F104">
        <v>237</v>
      </c>
      <c r="G104">
        <v>377</v>
      </c>
      <c r="H104">
        <v>568</v>
      </c>
      <c r="I104">
        <v>231</v>
      </c>
    </row>
    <row r="105" spans="1:9">
      <c r="A105" t="s">
        <v>524</v>
      </c>
      <c r="B105">
        <v>492</v>
      </c>
      <c r="C105">
        <v>506</v>
      </c>
      <c r="D105">
        <v>222</v>
      </c>
      <c r="E105">
        <v>334</v>
      </c>
      <c r="F105">
        <v>495</v>
      </c>
      <c r="G105">
        <v>600</v>
      </c>
      <c r="H105">
        <v>880</v>
      </c>
      <c r="I105">
        <v>382</v>
      </c>
    </row>
    <row r="106" spans="1:9">
      <c r="A106" t="s">
        <v>525</v>
      </c>
      <c r="B106">
        <v>420</v>
      </c>
      <c r="C106">
        <v>426</v>
      </c>
      <c r="D106">
        <v>161</v>
      </c>
      <c r="E106">
        <v>257</v>
      </c>
      <c r="F106">
        <v>381</v>
      </c>
      <c r="G106">
        <v>551</v>
      </c>
      <c r="H106">
        <v>780</v>
      </c>
      <c r="I106">
        <v>362</v>
      </c>
    </row>
    <row r="107" spans="1:9">
      <c r="A107" t="s">
        <v>994</v>
      </c>
      <c r="B107">
        <v>161</v>
      </c>
      <c r="C107">
        <v>167</v>
      </c>
      <c r="D107">
        <v>64</v>
      </c>
      <c r="E107">
        <v>71</v>
      </c>
      <c r="F107">
        <v>129</v>
      </c>
      <c r="G107">
        <v>217</v>
      </c>
      <c r="H107">
        <v>356</v>
      </c>
      <c r="I107">
        <v>107</v>
      </c>
    </row>
    <row r="108" spans="1:9">
      <c r="A108" t="s">
        <v>995</v>
      </c>
      <c r="B108">
        <v>248</v>
      </c>
      <c r="C108">
        <v>250</v>
      </c>
      <c r="D108">
        <v>131</v>
      </c>
      <c r="E108">
        <v>127</v>
      </c>
      <c r="F108">
        <v>203</v>
      </c>
      <c r="G108">
        <v>250</v>
      </c>
      <c r="H108">
        <v>541</v>
      </c>
      <c r="I108">
        <v>224</v>
      </c>
    </row>
    <row r="109" spans="1:9">
      <c r="A109" t="s">
        <v>996</v>
      </c>
      <c r="B109">
        <v>1135</v>
      </c>
      <c r="C109">
        <v>1152</v>
      </c>
      <c r="D109">
        <v>768</v>
      </c>
      <c r="E109">
        <v>1005</v>
      </c>
      <c r="F109">
        <v>1226</v>
      </c>
      <c r="G109">
        <v>1186</v>
      </c>
      <c r="H109">
        <v>1571</v>
      </c>
      <c r="I109">
        <v>1023</v>
      </c>
    </row>
    <row r="110" spans="1:9">
      <c r="A110" t="s">
        <v>997</v>
      </c>
      <c r="B110">
        <v>371</v>
      </c>
      <c r="C110">
        <v>375</v>
      </c>
      <c r="D110">
        <v>268</v>
      </c>
      <c r="E110">
        <v>375</v>
      </c>
      <c r="F110">
        <v>397</v>
      </c>
      <c r="G110">
        <v>398</v>
      </c>
      <c r="H110">
        <v>434</v>
      </c>
      <c r="I110">
        <v>344</v>
      </c>
    </row>
    <row r="111" spans="1:9">
      <c r="A111" t="s">
        <v>998</v>
      </c>
      <c r="B111">
        <v>502</v>
      </c>
      <c r="C111">
        <v>506</v>
      </c>
      <c r="D111">
        <v>302</v>
      </c>
      <c r="E111">
        <v>348</v>
      </c>
      <c r="F111">
        <v>554</v>
      </c>
      <c r="G111">
        <v>526</v>
      </c>
      <c r="H111">
        <v>799</v>
      </c>
      <c r="I111">
        <v>469</v>
      </c>
    </row>
    <row r="112" spans="1:9">
      <c r="A112" t="s">
        <v>999</v>
      </c>
      <c r="B112">
        <v>192</v>
      </c>
      <c r="C112">
        <v>199</v>
      </c>
      <c r="D112">
        <v>147</v>
      </c>
      <c r="E112">
        <v>220</v>
      </c>
      <c r="F112">
        <v>199</v>
      </c>
      <c r="G112">
        <v>191</v>
      </c>
      <c r="H112">
        <v>238</v>
      </c>
      <c r="I112">
        <v>156</v>
      </c>
    </row>
    <row r="113" spans="1:9">
      <c r="A113" t="s">
        <v>1000</v>
      </c>
      <c r="B113">
        <v>69</v>
      </c>
      <c r="C113">
        <v>72</v>
      </c>
      <c r="D113">
        <v>52</v>
      </c>
      <c r="E113">
        <v>62</v>
      </c>
      <c r="F113">
        <v>75</v>
      </c>
      <c r="G113">
        <v>72</v>
      </c>
      <c r="H113">
        <v>101</v>
      </c>
      <c r="I113">
        <v>54</v>
      </c>
    </row>
    <row r="114" spans="1:9">
      <c r="A114" t="s">
        <v>1001</v>
      </c>
      <c r="B114">
        <v>1149</v>
      </c>
      <c r="C114">
        <v>1175</v>
      </c>
      <c r="D114">
        <v>498</v>
      </c>
      <c r="E114">
        <v>562</v>
      </c>
      <c r="F114">
        <v>967</v>
      </c>
      <c r="G114">
        <v>1471</v>
      </c>
      <c r="H114">
        <v>2376</v>
      </c>
      <c r="I114">
        <v>945</v>
      </c>
    </row>
    <row r="115" spans="1:9">
      <c r="A115" t="s">
        <v>1002</v>
      </c>
      <c r="B115">
        <v>308</v>
      </c>
      <c r="C115">
        <v>314</v>
      </c>
      <c r="D115">
        <v>126</v>
      </c>
      <c r="E115">
        <v>122</v>
      </c>
      <c r="F115">
        <v>226</v>
      </c>
      <c r="G115">
        <v>338</v>
      </c>
      <c r="H115">
        <v>755</v>
      </c>
      <c r="I115">
        <v>256</v>
      </c>
    </row>
    <row r="116" spans="1:9">
      <c r="A116" t="s">
        <v>1003</v>
      </c>
      <c r="B116">
        <v>371</v>
      </c>
      <c r="C116">
        <v>376</v>
      </c>
      <c r="D116">
        <v>195</v>
      </c>
      <c r="E116">
        <v>238</v>
      </c>
      <c r="F116">
        <v>315</v>
      </c>
      <c r="G116">
        <v>442</v>
      </c>
      <c r="H116">
        <v>687</v>
      </c>
      <c r="I116">
        <v>336</v>
      </c>
    </row>
    <row r="117" spans="1:9">
      <c r="A117" t="s">
        <v>1004</v>
      </c>
      <c r="B117">
        <v>202</v>
      </c>
      <c r="C117">
        <v>212</v>
      </c>
      <c r="D117">
        <v>81</v>
      </c>
      <c r="E117">
        <v>103</v>
      </c>
      <c r="F117">
        <v>218</v>
      </c>
      <c r="G117">
        <v>294</v>
      </c>
      <c r="H117">
        <v>365</v>
      </c>
      <c r="I117">
        <v>141</v>
      </c>
    </row>
    <row r="118" spans="1:9">
      <c r="A118" t="s">
        <v>1005</v>
      </c>
      <c r="B118">
        <v>268</v>
      </c>
      <c r="C118">
        <v>274</v>
      </c>
      <c r="D118">
        <v>96</v>
      </c>
      <c r="E118">
        <v>99</v>
      </c>
      <c r="F118">
        <v>208</v>
      </c>
      <c r="G118">
        <v>397</v>
      </c>
      <c r="H118">
        <v>569</v>
      </c>
      <c r="I118">
        <v>212</v>
      </c>
    </row>
    <row r="119" spans="1:9">
      <c r="A119" t="s">
        <v>1006</v>
      </c>
      <c r="B119">
        <v>303</v>
      </c>
      <c r="C119">
        <v>316</v>
      </c>
      <c r="D119">
        <v>143</v>
      </c>
      <c r="E119">
        <v>222</v>
      </c>
      <c r="F119">
        <v>280</v>
      </c>
      <c r="G119">
        <v>390</v>
      </c>
      <c r="H119">
        <v>543</v>
      </c>
      <c r="I119">
        <v>253</v>
      </c>
    </row>
    <row r="120" spans="1:9">
      <c r="A120" t="s">
        <v>1007</v>
      </c>
      <c r="B120">
        <v>140</v>
      </c>
      <c r="C120">
        <v>143</v>
      </c>
      <c r="D120">
        <v>68</v>
      </c>
      <c r="E120">
        <v>92</v>
      </c>
      <c r="F120">
        <v>126</v>
      </c>
      <c r="G120">
        <v>166</v>
      </c>
      <c r="H120">
        <v>264</v>
      </c>
      <c r="I120">
        <v>111</v>
      </c>
    </row>
    <row r="121" spans="1:9">
      <c r="A121" t="s">
        <v>1008</v>
      </c>
      <c r="B121">
        <v>314</v>
      </c>
      <c r="C121">
        <v>313</v>
      </c>
      <c r="D121">
        <v>271</v>
      </c>
      <c r="E121">
        <v>166</v>
      </c>
      <c r="F121">
        <v>187</v>
      </c>
      <c r="G121">
        <v>231</v>
      </c>
      <c r="H121">
        <v>709</v>
      </c>
      <c r="I121">
        <v>332</v>
      </c>
    </row>
    <row r="122" spans="1:9">
      <c r="A122" t="s">
        <v>1009</v>
      </c>
      <c r="B122">
        <v>230</v>
      </c>
      <c r="C122">
        <v>235</v>
      </c>
      <c r="D122">
        <v>174</v>
      </c>
      <c r="E122">
        <v>219</v>
      </c>
      <c r="F122">
        <v>243</v>
      </c>
      <c r="G122">
        <v>269</v>
      </c>
      <c r="H122">
        <v>272</v>
      </c>
      <c r="I122">
        <v>189</v>
      </c>
    </row>
    <row r="123" spans="1:9">
      <c r="A123" t="s">
        <v>1010</v>
      </c>
      <c r="B123">
        <v>522</v>
      </c>
      <c r="C123">
        <v>544</v>
      </c>
      <c r="D123">
        <v>217</v>
      </c>
      <c r="E123">
        <v>323</v>
      </c>
      <c r="F123">
        <v>460</v>
      </c>
      <c r="G123">
        <v>704</v>
      </c>
      <c r="H123">
        <v>1014</v>
      </c>
      <c r="I123">
        <v>362</v>
      </c>
    </row>
    <row r="124" spans="1:9">
      <c r="A124" t="s">
        <v>1011</v>
      </c>
      <c r="B124">
        <v>746</v>
      </c>
      <c r="C124">
        <v>793</v>
      </c>
      <c r="D124">
        <v>347</v>
      </c>
      <c r="E124">
        <v>364</v>
      </c>
      <c r="F124">
        <v>677</v>
      </c>
      <c r="G124">
        <v>808</v>
      </c>
      <c r="H124">
        <v>1766</v>
      </c>
      <c r="I124">
        <v>332</v>
      </c>
    </row>
    <row r="125" spans="1:9">
      <c r="A125" t="s">
        <v>1012</v>
      </c>
      <c r="B125">
        <v>2127</v>
      </c>
      <c r="C125">
        <v>2325</v>
      </c>
      <c r="D125">
        <v>328</v>
      </c>
      <c r="E125">
        <v>674</v>
      </c>
      <c r="F125">
        <v>1581</v>
      </c>
      <c r="G125">
        <v>3071</v>
      </c>
      <c r="H125">
        <v>5961</v>
      </c>
      <c r="I125">
        <v>361</v>
      </c>
    </row>
    <row r="126" spans="1:9">
      <c r="A126" t="s">
        <v>1013</v>
      </c>
      <c r="B126">
        <v>292</v>
      </c>
      <c r="C126">
        <v>301</v>
      </c>
      <c r="D126">
        <v>134</v>
      </c>
      <c r="E126">
        <v>162</v>
      </c>
      <c r="F126">
        <v>229</v>
      </c>
      <c r="G126">
        <v>409</v>
      </c>
      <c r="H126">
        <v>571</v>
      </c>
      <c r="I126">
        <v>213</v>
      </c>
    </row>
    <row r="127" spans="1:9">
      <c r="A127" t="s">
        <v>1014</v>
      </c>
      <c r="B127">
        <v>1834</v>
      </c>
      <c r="C127">
        <v>2023</v>
      </c>
      <c r="D127">
        <v>193</v>
      </c>
      <c r="E127">
        <v>512</v>
      </c>
      <c r="F127">
        <v>1352</v>
      </c>
      <c r="G127">
        <v>2662</v>
      </c>
      <c r="H127">
        <v>5390</v>
      </c>
      <c r="I127">
        <v>148</v>
      </c>
    </row>
    <row r="128" spans="1:9">
      <c r="A128" t="s">
        <v>1015</v>
      </c>
      <c r="B128">
        <v>25460</v>
      </c>
      <c r="C128">
        <v>25460</v>
      </c>
      <c r="D128">
        <v>3811</v>
      </c>
      <c r="E128">
        <v>10766</v>
      </c>
      <c r="F128">
        <v>19534</v>
      </c>
      <c r="G128">
        <v>31627</v>
      </c>
      <c r="H128">
        <v>61477</v>
      </c>
      <c r="I128" t="s">
        <v>927</v>
      </c>
    </row>
    <row r="129" spans="1:9">
      <c r="A129" t="s">
        <v>1016</v>
      </c>
      <c r="B129">
        <v>19524</v>
      </c>
      <c r="C129">
        <v>19524</v>
      </c>
      <c r="D129">
        <v>1324</v>
      </c>
      <c r="E129">
        <v>5308</v>
      </c>
      <c r="F129">
        <v>14283</v>
      </c>
      <c r="G129">
        <v>26410</v>
      </c>
      <c r="H129">
        <v>50222</v>
      </c>
      <c r="I129" t="s">
        <v>927</v>
      </c>
    </row>
    <row r="130" spans="1:9">
      <c r="A130" t="s">
        <v>1017</v>
      </c>
      <c r="B130">
        <v>1618</v>
      </c>
      <c r="C130">
        <v>1618</v>
      </c>
      <c r="D130">
        <v>-337</v>
      </c>
      <c r="E130">
        <v>331</v>
      </c>
      <c r="F130">
        <v>722</v>
      </c>
      <c r="G130">
        <v>1316</v>
      </c>
      <c r="H130">
        <v>6048</v>
      </c>
      <c r="I130" t="s">
        <v>927</v>
      </c>
    </row>
    <row r="131" spans="1:9">
      <c r="A131" t="s">
        <v>1018</v>
      </c>
      <c r="B131">
        <v>2555</v>
      </c>
      <c r="C131">
        <v>2555</v>
      </c>
      <c r="D131">
        <v>1774</v>
      </c>
      <c r="E131">
        <v>3670</v>
      </c>
      <c r="F131">
        <v>3071</v>
      </c>
      <c r="G131">
        <v>2235</v>
      </c>
      <c r="H131">
        <v>2026</v>
      </c>
      <c r="I131" t="s">
        <v>927</v>
      </c>
    </row>
    <row r="132" spans="1:9">
      <c r="A132" t="s">
        <v>1019</v>
      </c>
      <c r="B132">
        <v>973</v>
      </c>
      <c r="C132">
        <v>973</v>
      </c>
      <c r="D132">
        <v>71</v>
      </c>
      <c r="E132">
        <v>411</v>
      </c>
      <c r="F132">
        <v>708</v>
      </c>
      <c r="G132">
        <v>1111</v>
      </c>
      <c r="H132">
        <v>2560</v>
      </c>
      <c r="I132" t="s">
        <v>927</v>
      </c>
    </row>
    <row r="133" spans="1:9">
      <c r="A133" t="s">
        <v>1020</v>
      </c>
      <c r="B133">
        <v>208</v>
      </c>
      <c r="C133">
        <v>208</v>
      </c>
      <c r="D133">
        <v>84</v>
      </c>
      <c r="E133">
        <v>207</v>
      </c>
      <c r="F133">
        <v>282</v>
      </c>
      <c r="G133">
        <v>253</v>
      </c>
      <c r="H133">
        <v>213</v>
      </c>
      <c r="I133" t="s">
        <v>927</v>
      </c>
    </row>
    <row r="134" spans="1:9">
      <c r="A134" t="s">
        <v>1021</v>
      </c>
      <c r="B134">
        <v>273</v>
      </c>
      <c r="C134">
        <v>273</v>
      </c>
      <c r="D134">
        <v>651</v>
      </c>
      <c r="E134">
        <v>510</v>
      </c>
      <c r="F134">
        <v>103</v>
      </c>
      <c r="G134">
        <v>47</v>
      </c>
      <c r="H134">
        <v>56</v>
      </c>
      <c r="I134" t="s">
        <v>927</v>
      </c>
    </row>
    <row r="135" spans="1:9">
      <c r="A135" t="s">
        <v>1022</v>
      </c>
      <c r="B135">
        <v>223</v>
      </c>
      <c r="C135">
        <v>223</v>
      </c>
      <c r="D135">
        <v>172</v>
      </c>
      <c r="E135">
        <v>231</v>
      </c>
      <c r="F135">
        <v>264</v>
      </c>
      <c r="G135">
        <v>192</v>
      </c>
      <c r="H135">
        <v>258</v>
      </c>
      <c r="I135" t="s">
        <v>927</v>
      </c>
    </row>
    <row r="136" spans="1:9">
      <c r="A136" t="s">
        <v>1023</v>
      </c>
      <c r="B136">
        <v>86</v>
      </c>
      <c r="C136">
        <v>86</v>
      </c>
      <c r="D136">
        <v>72</v>
      </c>
      <c r="E136">
        <v>99</v>
      </c>
      <c r="F136">
        <v>100</v>
      </c>
      <c r="G136">
        <v>64</v>
      </c>
      <c r="H136">
        <v>94</v>
      </c>
      <c r="I136" t="s">
        <v>927</v>
      </c>
    </row>
    <row r="137" spans="1:9">
      <c r="A137" t="s">
        <v>1024</v>
      </c>
      <c r="B137">
        <v>2288</v>
      </c>
      <c r="C137">
        <v>2288</v>
      </c>
      <c r="D137">
        <v>144</v>
      </c>
      <c r="E137">
        <v>395</v>
      </c>
      <c r="F137">
        <v>1393</v>
      </c>
      <c r="G137">
        <v>2878</v>
      </c>
      <c r="H137">
        <v>6620</v>
      </c>
      <c r="I137" t="s">
        <v>927</v>
      </c>
    </row>
    <row r="138" spans="1:9">
      <c r="A138" t="s">
        <v>1025</v>
      </c>
      <c r="B138">
        <v>1812</v>
      </c>
      <c r="C138">
        <v>1812</v>
      </c>
      <c r="D138">
        <v>81</v>
      </c>
      <c r="E138">
        <v>281</v>
      </c>
      <c r="F138">
        <v>1065</v>
      </c>
      <c r="G138">
        <v>2243</v>
      </c>
      <c r="H138">
        <v>5381</v>
      </c>
      <c r="I138" t="s">
        <v>927</v>
      </c>
    </row>
    <row r="139" spans="1:9">
      <c r="A139" t="s">
        <v>1026</v>
      </c>
      <c r="B139">
        <v>412</v>
      </c>
      <c r="C139">
        <v>412</v>
      </c>
      <c r="D139">
        <v>38</v>
      </c>
      <c r="E139">
        <v>85</v>
      </c>
      <c r="F139">
        <v>271</v>
      </c>
      <c r="G139">
        <v>553</v>
      </c>
      <c r="H139">
        <v>1114</v>
      </c>
      <c r="I139" t="s">
        <v>927</v>
      </c>
    </row>
    <row r="140" spans="1:9">
      <c r="A140" t="s">
        <v>1027</v>
      </c>
      <c r="B140">
        <v>64</v>
      </c>
      <c r="C140">
        <v>64</v>
      </c>
      <c r="D140">
        <v>25</v>
      </c>
      <c r="E140">
        <v>30</v>
      </c>
      <c r="F140">
        <v>57</v>
      </c>
      <c r="G140">
        <v>82</v>
      </c>
      <c r="H140">
        <v>125</v>
      </c>
      <c r="I140" t="s">
        <v>927</v>
      </c>
    </row>
    <row r="141" spans="1:9">
      <c r="A141" t="s">
        <v>1028</v>
      </c>
      <c r="B141">
        <v>23172</v>
      </c>
      <c r="C141">
        <v>23172</v>
      </c>
      <c r="D141">
        <v>3667</v>
      </c>
      <c r="E141">
        <v>10371</v>
      </c>
      <c r="F141">
        <v>18140</v>
      </c>
      <c r="G141">
        <v>28749</v>
      </c>
      <c r="H141">
        <v>54857</v>
      </c>
      <c r="I141" t="s">
        <v>927</v>
      </c>
    </row>
    <row r="142" spans="1:9">
      <c r="A142" t="s">
        <v>1029</v>
      </c>
      <c r="B142">
        <v>3241</v>
      </c>
      <c r="C142">
        <v>3501</v>
      </c>
      <c r="D142">
        <v>631</v>
      </c>
      <c r="E142">
        <v>217</v>
      </c>
      <c r="F142">
        <v>1862</v>
      </c>
      <c r="G142">
        <v>4566</v>
      </c>
      <c r="H142">
        <v>10215</v>
      </c>
      <c r="I142" t="s">
        <v>927</v>
      </c>
    </row>
    <row r="143" spans="1:9">
      <c r="A143" t="s">
        <v>1030</v>
      </c>
      <c r="B143">
        <v>2046</v>
      </c>
      <c r="C143">
        <v>2101</v>
      </c>
      <c r="D143">
        <v>-604</v>
      </c>
      <c r="E143">
        <v>57</v>
      </c>
      <c r="F143">
        <v>875</v>
      </c>
      <c r="G143">
        <v>2355</v>
      </c>
      <c r="H143">
        <v>7810</v>
      </c>
      <c r="I143" t="s">
        <v>927</v>
      </c>
    </row>
    <row r="144" spans="1:9">
      <c r="A144" t="s">
        <v>1031</v>
      </c>
      <c r="B144">
        <v>271</v>
      </c>
      <c r="C144">
        <v>299</v>
      </c>
      <c r="D144">
        <v>102</v>
      </c>
      <c r="E144">
        <v>166</v>
      </c>
      <c r="F144">
        <v>172</v>
      </c>
      <c r="G144">
        <v>400</v>
      </c>
      <c r="H144">
        <v>654</v>
      </c>
      <c r="I144" t="s">
        <v>927</v>
      </c>
    </row>
    <row r="145" spans="1:9">
      <c r="A145" t="s">
        <v>1032</v>
      </c>
      <c r="B145">
        <v>-410</v>
      </c>
      <c r="C145">
        <v>-411</v>
      </c>
      <c r="D145">
        <v>-177</v>
      </c>
      <c r="E145">
        <v>-163</v>
      </c>
      <c r="F145">
        <v>-293</v>
      </c>
      <c r="G145">
        <v>-464</v>
      </c>
      <c r="H145">
        <v>-957</v>
      </c>
      <c r="I145" t="s">
        <v>927</v>
      </c>
    </row>
    <row r="146" spans="1:9">
      <c r="A146" t="s">
        <v>1033</v>
      </c>
      <c r="B146">
        <v>49642</v>
      </c>
      <c r="C146">
        <v>48705</v>
      </c>
      <c r="D146">
        <v>25113</v>
      </c>
      <c r="E146">
        <v>28896</v>
      </c>
      <c r="F146">
        <v>34567</v>
      </c>
      <c r="G146">
        <v>52544</v>
      </c>
      <c r="H146">
        <v>102295</v>
      </c>
      <c r="I146" t="s">
        <v>927</v>
      </c>
    </row>
    <row r="147" spans="1:9">
      <c r="A147" t="s">
        <v>1034</v>
      </c>
      <c r="B147">
        <v>309</v>
      </c>
      <c r="C147">
        <v>301</v>
      </c>
      <c r="D147">
        <v>144</v>
      </c>
      <c r="E147">
        <v>180</v>
      </c>
      <c r="F147">
        <v>223</v>
      </c>
      <c r="G147">
        <v>342</v>
      </c>
      <c r="H147">
        <v>618</v>
      </c>
      <c r="I147" t="s">
        <v>927</v>
      </c>
    </row>
    <row r="148" spans="1:9">
      <c r="A148" t="s">
        <v>1035</v>
      </c>
    </row>
    <row r="149" spans="1:9">
      <c r="A149" t="s">
        <v>1036</v>
      </c>
      <c r="B149">
        <v>55</v>
      </c>
      <c r="C149">
        <v>57</v>
      </c>
      <c r="D149">
        <v>34</v>
      </c>
      <c r="E149">
        <v>38</v>
      </c>
      <c r="F149">
        <v>51</v>
      </c>
      <c r="G149">
        <v>70</v>
      </c>
      <c r="H149">
        <v>91</v>
      </c>
      <c r="I149">
        <v>48</v>
      </c>
    </row>
    <row r="150" spans="1:9">
      <c r="A150" t="s">
        <v>1037</v>
      </c>
      <c r="B150">
        <v>67</v>
      </c>
      <c r="C150">
        <v>64</v>
      </c>
      <c r="D150">
        <v>25</v>
      </c>
      <c r="E150">
        <v>39</v>
      </c>
      <c r="F150">
        <v>60</v>
      </c>
      <c r="G150">
        <v>90</v>
      </c>
      <c r="H150">
        <v>108</v>
      </c>
      <c r="I150">
        <v>77</v>
      </c>
    </row>
    <row r="151" spans="1:9">
      <c r="A151" t="s">
        <v>1038</v>
      </c>
      <c r="B151">
        <v>23</v>
      </c>
      <c r="C151">
        <v>23</v>
      </c>
      <c r="D151">
        <v>10</v>
      </c>
      <c r="E151">
        <v>11</v>
      </c>
      <c r="F151">
        <v>20</v>
      </c>
      <c r="G151">
        <v>29</v>
      </c>
      <c r="H151">
        <v>45</v>
      </c>
      <c r="I151">
        <v>21</v>
      </c>
    </row>
    <row r="152" spans="1:9">
      <c r="A152" t="s">
        <v>1039</v>
      </c>
      <c r="B152">
        <v>27</v>
      </c>
      <c r="C152">
        <v>27</v>
      </c>
      <c r="D152">
        <v>22</v>
      </c>
      <c r="E152">
        <v>14</v>
      </c>
      <c r="F152">
        <v>27</v>
      </c>
      <c r="G152">
        <v>23</v>
      </c>
      <c r="H152">
        <v>49</v>
      </c>
      <c r="I152">
        <v>21</v>
      </c>
    </row>
    <row r="153" spans="1:9">
      <c r="A153" t="s">
        <v>1040</v>
      </c>
      <c r="B153">
        <v>15</v>
      </c>
      <c r="C153">
        <v>16</v>
      </c>
      <c r="D153">
        <v>6</v>
      </c>
      <c r="E153">
        <v>10</v>
      </c>
      <c r="F153">
        <v>11</v>
      </c>
      <c r="G153">
        <v>22</v>
      </c>
      <c r="H153">
        <v>29</v>
      </c>
      <c r="I153">
        <v>12</v>
      </c>
    </row>
    <row r="154" spans="1:9">
      <c r="A154" t="s">
        <v>1041</v>
      </c>
      <c r="B154">
        <v>11</v>
      </c>
      <c r="C154">
        <v>11</v>
      </c>
      <c r="D154">
        <v>4</v>
      </c>
      <c r="E154">
        <v>7</v>
      </c>
      <c r="F154">
        <v>12</v>
      </c>
      <c r="G154">
        <v>10</v>
      </c>
      <c r="H154">
        <v>24</v>
      </c>
      <c r="I154">
        <v>7</v>
      </c>
    </row>
    <row r="155" spans="1:9">
      <c r="A155" t="s">
        <v>1042</v>
      </c>
      <c r="B155">
        <v>515</v>
      </c>
      <c r="C155">
        <v>530</v>
      </c>
      <c r="D155">
        <v>234</v>
      </c>
      <c r="E155">
        <v>263</v>
      </c>
      <c r="F155">
        <v>444</v>
      </c>
      <c r="G155">
        <v>495</v>
      </c>
      <c r="H155">
        <v>1213</v>
      </c>
      <c r="I155">
        <v>424</v>
      </c>
    </row>
    <row r="156" spans="1:9">
      <c r="A156" t="s">
        <v>1043</v>
      </c>
      <c r="B156" t="s">
        <v>1044</v>
      </c>
      <c r="C156" t="s">
        <v>1045</v>
      </c>
      <c r="D156" t="s">
        <v>1045</v>
      </c>
      <c r="E156" t="s">
        <v>1045</v>
      </c>
      <c r="F156" t="s">
        <v>1045</v>
      </c>
      <c r="G156" t="s">
        <v>1045</v>
      </c>
      <c r="H156" t="s">
        <v>1044</v>
      </c>
      <c r="I156" t="s">
        <v>1045</v>
      </c>
    </row>
    <row r="157" spans="1:9">
      <c r="A157" t="s">
        <v>1046</v>
      </c>
      <c r="B157" t="s">
        <v>1047</v>
      </c>
    </row>
    <row r="158" spans="1:9">
      <c r="A158" t="s">
        <v>1048</v>
      </c>
      <c r="B158" t="s">
        <v>1049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baseColWidth="10" defaultRowHeight="15" x14ac:dyDescent="0"/>
  <cols>
    <col min="1" max="1" width="42.6640625" bestFit="1" customWidth="1"/>
    <col min="2" max="2" width="8.33203125" bestFit="1" customWidth="1"/>
    <col min="3" max="3" width="6.6640625" bestFit="1" customWidth="1"/>
    <col min="4" max="4" width="10.1640625" bestFit="1" customWidth="1"/>
    <col min="5" max="5" width="10.33203125" bestFit="1" customWidth="1"/>
    <col min="6" max="6" width="8.33203125" bestFit="1" customWidth="1"/>
    <col min="7" max="7" width="10.1640625" bestFit="1" customWidth="1"/>
    <col min="8" max="8" width="9.33203125" bestFit="1" customWidth="1"/>
    <col min="9" max="9" width="9.6640625" bestFit="1" customWidth="1"/>
  </cols>
  <sheetData>
    <row r="1" spans="1:9">
      <c r="A1" t="s">
        <v>916</v>
      </c>
    </row>
    <row r="2" spans="1:9">
      <c r="A2" t="s">
        <v>917</v>
      </c>
    </row>
    <row r="5" spans="1:9">
      <c r="A5" t="s">
        <v>763</v>
      </c>
      <c r="B5" t="s">
        <v>918</v>
      </c>
      <c r="C5" t="s">
        <v>765</v>
      </c>
      <c r="D5" t="s">
        <v>919</v>
      </c>
      <c r="E5" t="s">
        <v>920</v>
      </c>
      <c r="F5" t="s">
        <v>921</v>
      </c>
      <c r="G5" t="s">
        <v>922</v>
      </c>
      <c r="H5" t="s">
        <v>923</v>
      </c>
      <c r="I5" t="s">
        <v>924</v>
      </c>
    </row>
    <row r="6" spans="1:9">
      <c r="A6" t="s">
        <v>925</v>
      </c>
      <c r="B6">
        <v>94150</v>
      </c>
      <c r="C6">
        <v>81070</v>
      </c>
      <c r="D6">
        <v>16187</v>
      </c>
      <c r="E6">
        <v>16215</v>
      </c>
      <c r="F6">
        <v>16215</v>
      </c>
      <c r="G6">
        <v>16214</v>
      </c>
      <c r="H6">
        <v>16239</v>
      </c>
      <c r="I6">
        <v>13080</v>
      </c>
    </row>
    <row r="7" spans="1:9">
      <c r="A7" t="s">
        <v>926</v>
      </c>
      <c r="B7">
        <v>41925</v>
      </c>
      <c r="C7">
        <v>35195</v>
      </c>
      <c r="D7">
        <v>6779</v>
      </c>
      <c r="E7">
        <v>6800</v>
      </c>
      <c r="F7">
        <v>6988</v>
      </c>
      <c r="G7">
        <v>7219</v>
      </c>
      <c r="H7">
        <v>7409</v>
      </c>
      <c r="I7">
        <v>6730</v>
      </c>
    </row>
    <row r="8" spans="1:9">
      <c r="A8" t="s">
        <v>778</v>
      </c>
      <c r="B8">
        <v>27326</v>
      </c>
      <c r="C8">
        <v>27326</v>
      </c>
      <c r="D8">
        <v>4611</v>
      </c>
      <c r="E8">
        <v>11954</v>
      </c>
      <c r="F8">
        <v>20943</v>
      </c>
      <c r="G8">
        <v>33276</v>
      </c>
      <c r="H8">
        <v>65750</v>
      </c>
      <c r="I8" t="s">
        <v>927</v>
      </c>
    </row>
    <row r="9" spans="1:9">
      <c r="A9" t="s">
        <v>779</v>
      </c>
      <c r="B9">
        <v>24871</v>
      </c>
      <c r="C9">
        <v>24871</v>
      </c>
      <c r="D9">
        <v>4494</v>
      </c>
      <c r="E9">
        <v>11424</v>
      </c>
      <c r="F9">
        <v>19500</v>
      </c>
      <c r="G9">
        <v>30373</v>
      </c>
      <c r="H9">
        <v>58477</v>
      </c>
      <c r="I9" t="s">
        <v>927</v>
      </c>
    </row>
    <row r="10" spans="1:9">
      <c r="A10" t="s">
        <v>928</v>
      </c>
      <c r="B10">
        <v>2.6</v>
      </c>
      <c r="C10">
        <v>2.5</v>
      </c>
      <c r="D10">
        <v>1.8</v>
      </c>
      <c r="E10">
        <v>2.2000000000000002</v>
      </c>
      <c r="F10">
        <v>2.6</v>
      </c>
      <c r="G10">
        <v>2.9</v>
      </c>
      <c r="H10">
        <v>3.2</v>
      </c>
      <c r="I10">
        <v>2.7</v>
      </c>
    </row>
    <row r="11" spans="1:9">
      <c r="A11" t="s">
        <v>929</v>
      </c>
      <c r="B11">
        <v>47</v>
      </c>
      <c r="C11">
        <v>47</v>
      </c>
      <c r="D11">
        <v>51.7</v>
      </c>
      <c r="E11">
        <v>50.7</v>
      </c>
      <c r="F11">
        <v>44.9</v>
      </c>
      <c r="G11">
        <v>43</v>
      </c>
      <c r="H11">
        <v>44.8</v>
      </c>
      <c r="I11">
        <v>47.3</v>
      </c>
    </row>
    <row r="12" spans="1:9">
      <c r="A12" t="s">
        <v>930</v>
      </c>
    </row>
    <row r="13" spans="1:9">
      <c r="A13" t="s">
        <v>931</v>
      </c>
      <c r="B13">
        <v>1.4</v>
      </c>
      <c r="C13">
        <v>1.3</v>
      </c>
      <c r="D13">
        <v>0.6</v>
      </c>
      <c r="E13">
        <v>0.9</v>
      </c>
      <c r="F13">
        <v>1.4</v>
      </c>
      <c r="G13">
        <v>1.7</v>
      </c>
      <c r="H13">
        <v>2.1</v>
      </c>
      <c r="I13">
        <v>1.5</v>
      </c>
    </row>
    <row r="14" spans="1:9">
      <c r="A14" t="s">
        <v>932</v>
      </c>
      <c r="B14">
        <v>2</v>
      </c>
      <c r="C14">
        <v>2</v>
      </c>
      <c r="D14">
        <v>0.8</v>
      </c>
      <c r="E14">
        <v>1.5</v>
      </c>
      <c r="F14">
        <v>2</v>
      </c>
      <c r="G14">
        <v>2.5</v>
      </c>
      <c r="H14">
        <v>3</v>
      </c>
      <c r="I14">
        <v>2</v>
      </c>
    </row>
    <row r="15" spans="1:9">
      <c r="A15" t="s">
        <v>933</v>
      </c>
      <c r="B15">
        <v>0.7</v>
      </c>
      <c r="C15">
        <v>0.7</v>
      </c>
      <c r="D15">
        <v>0.4</v>
      </c>
      <c r="E15">
        <v>0.6</v>
      </c>
      <c r="F15">
        <v>0.7</v>
      </c>
      <c r="G15">
        <v>0.9</v>
      </c>
      <c r="H15">
        <v>0.9</v>
      </c>
      <c r="I15">
        <v>0.7</v>
      </c>
    </row>
    <row r="16" spans="1:9">
      <c r="A16" t="s">
        <v>934</v>
      </c>
      <c r="B16">
        <v>0.3</v>
      </c>
      <c r="C16">
        <v>0.3</v>
      </c>
      <c r="D16">
        <v>0.4</v>
      </c>
      <c r="E16">
        <v>0.5</v>
      </c>
      <c r="F16">
        <v>0.3</v>
      </c>
      <c r="G16">
        <v>0.2</v>
      </c>
      <c r="H16">
        <v>0.1</v>
      </c>
      <c r="I16">
        <v>0.2</v>
      </c>
    </row>
    <row r="17" spans="1:9">
      <c r="A17" t="s">
        <v>429</v>
      </c>
    </row>
    <row r="18" spans="1:9">
      <c r="A18" t="s">
        <v>935</v>
      </c>
      <c r="B18">
        <v>67</v>
      </c>
      <c r="C18">
        <v>66</v>
      </c>
      <c r="D18">
        <v>38</v>
      </c>
      <c r="E18">
        <v>57</v>
      </c>
      <c r="F18">
        <v>68</v>
      </c>
      <c r="G18">
        <v>79</v>
      </c>
      <c r="H18">
        <v>88</v>
      </c>
      <c r="I18">
        <v>70</v>
      </c>
    </row>
    <row r="19" spans="1:9">
      <c r="A19" t="s">
        <v>936</v>
      </c>
      <c r="B19">
        <v>33</v>
      </c>
      <c r="C19">
        <v>34</v>
      </c>
      <c r="D19">
        <v>62</v>
      </c>
      <c r="E19">
        <v>43</v>
      </c>
      <c r="F19">
        <v>32</v>
      </c>
      <c r="G19">
        <v>21</v>
      </c>
      <c r="H19">
        <v>12</v>
      </c>
      <c r="I19">
        <v>30</v>
      </c>
    </row>
    <row r="20" spans="1:9">
      <c r="A20" t="s">
        <v>937</v>
      </c>
      <c r="B20">
        <v>38</v>
      </c>
      <c r="C20">
        <v>37</v>
      </c>
      <c r="D20">
        <v>11</v>
      </c>
      <c r="E20">
        <v>17</v>
      </c>
      <c r="F20">
        <v>32</v>
      </c>
      <c r="G20">
        <v>53</v>
      </c>
      <c r="H20">
        <v>72</v>
      </c>
      <c r="I20">
        <v>41</v>
      </c>
    </row>
    <row r="21" spans="1:9">
      <c r="A21" t="s">
        <v>938</v>
      </c>
      <c r="B21">
        <v>25</v>
      </c>
      <c r="C21">
        <v>25</v>
      </c>
      <c r="D21">
        <v>29</v>
      </c>
      <c r="E21">
        <v>34</v>
      </c>
      <c r="F21">
        <v>26</v>
      </c>
      <c r="G21">
        <v>20</v>
      </c>
      <c r="H21">
        <v>14</v>
      </c>
      <c r="I21">
        <v>24</v>
      </c>
    </row>
    <row r="22" spans="1:9">
      <c r="A22" t="s">
        <v>939</v>
      </c>
      <c r="B22">
        <v>38</v>
      </c>
      <c r="C22">
        <v>38</v>
      </c>
      <c r="D22">
        <v>60</v>
      </c>
      <c r="E22">
        <v>49</v>
      </c>
      <c r="F22">
        <v>41</v>
      </c>
      <c r="G22">
        <v>27</v>
      </c>
      <c r="H22">
        <v>14</v>
      </c>
      <c r="I22">
        <v>35</v>
      </c>
    </row>
    <row r="23" spans="1:9">
      <c r="A23" t="s">
        <v>940</v>
      </c>
      <c r="B23">
        <v>11</v>
      </c>
      <c r="C23">
        <v>10</v>
      </c>
      <c r="D23">
        <v>19</v>
      </c>
      <c r="E23">
        <v>12</v>
      </c>
      <c r="F23">
        <v>9</v>
      </c>
      <c r="G23">
        <v>7</v>
      </c>
      <c r="H23">
        <v>4</v>
      </c>
      <c r="I23">
        <v>12</v>
      </c>
    </row>
    <row r="24" spans="1:9">
      <c r="A24" t="s">
        <v>941</v>
      </c>
      <c r="B24">
        <v>89</v>
      </c>
      <c r="C24">
        <v>90</v>
      </c>
      <c r="D24">
        <v>81</v>
      </c>
      <c r="E24">
        <v>88</v>
      </c>
      <c r="F24">
        <v>91</v>
      </c>
      <c r="G24">
        <v>93</v>
      </c>
      <c r="H24">
        <v>96</v>
      </c>
      <c r="I24">
        <v>88</v>
      </c>
    </row>
    <row r="25" spans="1:9">
      <c r="A25" t="s">
        <v>942</v>
      </c>
      <c r="B25">
        <v>12</v>
      </c>
      <c r="C25">
        <v>12</v>
      </c>
      <c r="D25">
        <v>25</v>
      </c>
      <c r="E25">
        <v>17</v>
      </c>
      <c r="F25">
        <v>10</v>
      </c>
      <c r="G25">
        <v>5</v>
      </c>
      <c r="H25">
        <v>2</v>
      </c>
      <c r="I25">
        <v>11</v>
      </c>
    </row>
    <row r="26" spans="1:9">
      <c r="A26" t="s">
        <v>943</v>
      </c>
      <c r="B26">
        <v>45</v>
      </c>
      <c r="C26">
        <v>45</v>
      </c>
      <c r="D26">
        <v>45</v>
      </c>
      <c r="E26">
        <v>53</v>
      </c>
      <c r="F26">
        <v>50</v>
      </c>
      <c r="G26">
        <v>45</v>
      </c>
      <c r="H26">
        <v>30</v>
      </c>
      <c r="I26">
        <v>46</v>
      </c>
    </row>
    <row r="27" spans="1:9">
      <c r="A27" t="s">
        <v>944</v>
      </c>
      <c r="B27">
        <v>43</v>
      </c>
      <c r="C27">
        <v>43</v>
      </c>
      <c r="D27">
        <v>28</v>
      </c>
      <c r="E27">
        <v>29</v>
      </c>
      <c r="F27">
        <v>40</v>
      </c>
      <c r="G27">
        <v>50</v>
      </c>
      <c r="H27">
        <v>68</v>
      </c>
      <c r="I27">
        <v>43</v>
      </c>
    </row>
    <row r="28" spans="1:9">
      <c r="A28" t="s">
        <v>945</v>
      </c>
      <c r="B28">
        <v>1</v>
      </c>
      <c r="C28">
        <v>1</v>
      </c>
      <c r="D28">
        <v>1</v>
      </c>
      <c r="E28">
        <v>1</v>
      </c>
      <c r="F28">
        <v>0</v>
      </c>
      <c r="G28">
        <v>0</v>
      </c>
      <c r="H28">
        <v>0</v>
      </c>
      <c r="I28">
        <v>1</v>
      </c>
    </row>
    <row r="29" spans="1:9">
      <c r="A29" t="s">
        <v>946</v>
      </c>
      <c r="B29">
        <v>86</v>
      </c>
      <c r="C29">
        <v>86</v>
      </c>
      <c r="D29">
        <v>57</v>
      </c>
      <c r="E29">
        <v>83</v>
      </c>
      <c r="F29">
        <v>94</v>
      </c>
      <c r="G29">
        <v>97</v>
      </c>
      <c r="H29">
        <v>97</v>
      </c>
      <c r="I29">
        <v>86</v>
      </c>
    </row>
    <row r="30" spans="1:9">
      <c r="A30" t="s">
        <v>947</v>
      </c>
      <c r="B30">
        <v>24414</v>
      </c>
      <c r="C30">
        <v>24776</v>
      </c>
      <c r="D30">
        <v>10355</v>
      </c>
      <c r="E30">
        <v>15686</v>
      </c>
      <c r="F30">
        <v>21708</v>
      </c>
      <c r="G30">
        <v>29603</v>
      </c>
      <c r="H30">
        <v>46470</v>
      </c>
      <c r="I30">
        <v>22668</v>
      </c>
    </row>
    <row r="31" spans="1:9">
      <c r="A31" t="s">
        <v>948</v>
      </c>
      <c r="B31">
        <v>3664</v>
      </c>
      <c r="C31">
        <v>3753</v>
      </c>
      <c r="D31">
        <v>1916</v>
      </c>
      <c r="E31">
        <v>2772</v>
      </c>
      <c r="F31">
        <v>3575</v>
      </c>
      <c r="G31">
        <v>4332</v>
      </c>
      <c r="H31">
        <v>6164</v>
      </c>
      <c r="I31">
        <v>3321</v>
      </c>
    </row>
    <row r="32" spans="1:9">
      <c r="A32" t="s">
        <v>949</v>
      </c>
      <c r="B32">
        <v>2099</v>
      </c>
      <c r="C32">
        <v>2143</v>
      </c>
      <c r="D32">
        <v>1321</v>
      </c>
      <c r="E32">
        <v>1830</v>
      </c>
      <c r="F32">
        <v>2061</v>
      </c>
      <c r="G32">
        <v>2441</v>
      </c>
      <c r="H32">
        <v>3060</v>
      </c>
      <c r="I32">
        <v>1923</v>
      </c>
    </row>
    <row r="33" spans="1:9">
      <c r="A33" t="s">
        <v>446</v>
      </c>
      <c r="B33">
        <v>299</v>
      </c>
      <c r="C33">
        <v>306</v>
      </c>
      <c r="D33">
        <v>190</v>
      </c>
      <c r="E33">
        <v>270</v>
      </c>
      <c r="F33">
        <v>300</v>
      </c>
      <c r="G33">
        <v>347</v>
      </c>
      <c r="H33">
        <v>426</v>
      </c>
      <c r="I33">
        <v>268</v>
      </c>
    </row>
    <row r="34" spans="1:9">
      <c r="A34" t="s">
        <v>950</v>
      </c>
      <c r="B34">
        <v>104</v>
      </c>
      <c r="C34">
        <v>107</v>
      </c>
      <c r="D34">
        <v>71</v>
      </c>
      <c r="E34">
        <v>100</v>
      </c>
      <c r="F34">
        <v>109</v>
      </c>
      <c r="G34">
        <v>116</v>
      </c>
      <c r="H34">
        <v>138</v>
      </c>
      <c r="I34">
        <v>94</v>
      </c>
    </row>
    <row r="35" spans="1:9">
      <c r="A35" t="s">
        <v>951</v>
      </c>
      <c r="B35">
        <v>194</v>
      </c>
      <c r="C35">
        <v>199</v>
      </c>
      <c r="D35">
        <v>119</v>
      </c>
      <c r="E35">
        <v>169</v>
      </c>
      <c r="F35">
        <v>191</v>
      </c>
      <c r="G35">
        <v>231</v>
      </c>
      <c r="H35">
        <v>287</v>
      </c>
      <c r="I35">
        <v>174</v>
      </c>
    </row>
    <row r="36" spans="1:9">
      <c r="A36" t="s">
        <v>449</v>
      </c>
      <c r="B36">
        <v>572</v>
      </c>
      <c r="C36">
        <v>586</v>
      </c>
      <c r="D36">
        <v>364</v>
      </c>
      <c r="E36">
        <v>506</v>
      </c>
      <c r="F36">
        <v>555</v>
      </c>
      <c r="G36">
        <v>668</v>
      </c>
      <c r="H36">
        <v>836</v>
      </c>
      <c r="I36">
        <v>517</v>
      </c>
    </row>
    <row r="37" spans="1:9">
      <c r="A37" t="s">
        <v>952</v>
      </c>
      <c r="B37">
        <v>191</v>
      </c>
      <c r="C37">
        <v>198</v>
      </c>
      <c r="D37">
        <v>109</v>
      </c>
      <c r="E37">
        <v>165</v>
      </c>
      <c r="F37">
        <v>184</v>
      </c>
      <c r="G37">
        <v>239</v>
      </c>
      <c r="H37">
        <v>293</v>
      </c>
      <c r="I37">
        <v>166</v>
      </c>
    </row>
    <row r="38" spans="1:9">
      <c r="A38" t="s">
        <v>953</v>
      </c>
      <c r="B38">
        <v>116</v>
      </c>
      <c r="C38">
        <v>119</v>
      </c>
      <c r="D38">
        <v>83</v>
      </c>
      <c r="E38">
        <v>111</v>
      </c>
      <c r="F38">
        <v>109</v>
      </c>
      <c r="G38">
        <v>132</v>
      </c>
      <c r="H38">
        <v>159</v>
      </c>
      <c r="I38">
        <v>103</v>
      </c>
    </row>
    <row r="39" spans="1:9">
      <c r="A39" t="s">
        <v>954</v>
      </c>
      <c r="B39">
        <v>83</v>
      </c>
      <c r="C39">
        <v>86</v>
      </c>
      <c r="D39">
        <v>52</v>
      </c>
      <c r="E39">
        <v>69</v>
      </c>
      <c r="F39">
        <v>85</v>
      </c>
      <c r="G39">
        <v>101</v>
      </c>
      <c r="H39">
        <v>122</v>
      </c>
      <c r="I39">
        <v>74</v>
      </c>
    </row>
    <row r="40" spans="1:9">
      <c r="A40" t="s">
        <v>955</v>
      </c>
      <c r="B40">
        <v>87</v>
      </c>
      <c r="C40">
        <v>88</v>
      </c>
      <c r="D40">
        <v>59</v>
      </c>
      <c r="E40">
        <v>76</v>
      </c>
      <c r="F40">
        <v>82</v>
      </c>
      <c r="G40">
        <v>97</v>
      </c>
      <c r="H40">
        <v>125</v>
      </c>
      <c r="I40">
        <v>85</v>
      </c>
    </row>
    <row r="41" spans="1:9">
      <c r="A41" t="s">
        <v>956</v>
      </c>
      <c r="B41">
        <v>66</v>
      </c>
      <c r="C41">
        <v>67</v>
      </c>
      <c r="D41">
        <v>38</v>
      </c>
      <c r="E41">
        <v>57</v>
      </c>
      <c r="F41">
        <v>67</v>
      </c>
      <c r="G41">
        <v>70</v>
      </c>
      <c r="H41">
        <v>106</v>
      </c>
      <c r="I41">
        <v>61</v>
      </c>
    </row>
    <row r="42" spans="1:9">
      <c r="A42" t="s">
        <v>957</v>
      </c>
      <c r="B42">
        <v>28</v>
      </c>
      <c r="C42">
        <v>28</v>
      </c>
      <c r="D42">
        <v>23</v>
      </c>
      <c r="E42">
        <v>29</v>
      </c>
      <c r="F42">
        <v>28</v>
      </c>
      <c r="G42">
        <v>30</v>
      </c>
      <c r="H42">
        <v>33</v>
      </c>
      <c r="I42">
        <v>28</v>
      </c>
    </row>
    <row r="43" spans="1:9">
      <c r="A43" t="s">
        <v>456</v>
      </c>
      <c r="B43">
        <v>274</v>
      </c>
      <c r="C43">
        <v>279</v>
      </c>
      <c r="D43">
        <v>173</v>
      </c>
      <c r="E43">
        <v>236</v>
      </c>
      <c r="F43">
        <v>274</v>
      </c>
      <c r="G43">
        <v>314</v>
      </c>
      <c r="H43">
        <v>395</v>
      </c>
      <c r="I43">
        <v>258</v>
      </c>
    </row>
    <row r="44" spans="1:9">
      <c r="A44" t="s">
        <v>958</v>
      </c>
      <c r="B44">
        <v>132</v>
      </c>
      <c r="C44">
        <v>134</v>
      </c>
      <c r="D44">
        <v>97</v>
      </c>
      <c r="E44">
        <v>127</v>
      </c>
      <c r="F44">
        <v>133</v>
      </c>
      <c r="G44">
        <v>145</v>
      </c>
      <c r="H44">
        <v>167</v>
      </c>
      <c r="I44">
        <v>125</v>
      </c>
    </row>
    <row r="45" spans="1:9">
      <c r="A45" t="s">
        <v>959</v>
      </c>
      <c r="B45">
        <v>142</v>
      </c>
      <c r="C45">
        <v>145</v>
      </c>
      <c r="D45">
        <v>76</v>
      </c>
      <c r="E45">
        <v>109</v>
      </c>
      <c r="F45">
        <v>141</v>
      </c>
      <c r="G45">
        <v>169</v>
      </c>
      <c r="H45">
        <v>228</v>
      </c>
      <c r="I45">
        <v>133</v>
      </c>
    </row>
    <row r="46" spans="1:9">
      <c r="A46" t="s">
        <v>459</v>
      </c>
      <c r="B46">
        <v>356</v>
      </c>
      <c r="C46">
        <v>358</v>
      </c>
      <c r="D46">
        <v>241</v>
      </c>
      <c r="E46">
        <v>316</v>
      </c>
      <c r="F46">
        <v>338</v>
      </c>
      <c r="G46">
        <v>393</v>
      </c>
      <c r="H46">
        <v>503</v>
      </c>
      <c r="I46">
        <v>344</v>
      </c>
    </row>
    <row r="47" spans="1:9">
      <c r="A47" t="s">
        <v>960</v>
      </c>
      <c r="B47">
        <v>113</v>
      </c>
      <c r="C47">
        <v>113</v>
      </c>
      <c r="D47">
        <v>74</v>
      </c>
      <c r="E47">
        <v>103</v>
      </c>
      <c r="F47">
        <v>105</v>
      </c>
      <c r="G47">
        <v>121</v>
      </c>
      <c r="H47">
        <v>162</v>
      </c>
      <c r="I47">
        <v>110</v>
      </c>
    </row>
    <row r="48" spans="1:9">
      <c r="A48" t="s">
        <v>961</v>
      </c>
      <c r="B48">
        <v>110</v>
      </c>
      <c r="C48">
        <v>110</v>
      </c>
      <c r="D48">
        <v>79</v>
      </c>
      <c r="E48">
        <v>94</v>
      </c>
      <c r="F48">
        <v>102</v>
      </c>
      <c r="G48">
        <v>121</v>
      </c>
      <c r="H48">
        <v>154</v>
      </c>
      <c r="I48">
        <v>111</v>
      </c>
    </row>
    <row r="49" spans="1:9">
      <c r="A49" t="s">
        <v>962</v>
      </c>
      <c r="B49">
        <v>78</v>
      </c>
      <c r="C49">
        <v>79</v>
      </c>
      <c r="D49">
        <v>51</v>
      </c>
      <c r="E49">
        <v>71</v>
      </c>
      <c r="F49">
        <v>76</v>
      </c>
      <c r="G49">
        <v>87</v>
      </c>
      <c r="H49">
        <v>112</v>
      </c>
      <c r="I49">
        <v>72</v>
      </c>
    </row>
    <row r="50" spans="1:9">
      <c r="A50" t="s">
        <v>963</v>
      </c>
      <c r="B50">
        <v>55</v>
      </c>
      <c r="C50">
        <v>56</v>
      </c>
      <c r="D50">
        <v>37</v>
      </c>
      <c r="E50">
        <v>48</v>
      </c>
      <c r="F50">
        <v>55</v>
      </c>
      <c r="G50">
        <v>64</v>
      </c>
      <c r="H50">
        <v>75</v>
      </c>
      <c r="I50">
        <v>52</v>
      </c>
    </row>
    <row r="51" spans="1:9">
      <c r="A51" t="s">
        <v>464</v>
      </c>
      <c r="B51">
        <v>567</v>
      </c>
      <c r="C51">
        <v>583</v>
      </c>
      <c r="D51">
        <v>345</v>
      </c>
      <c r="E51">
        <v>487</v>
      </c>
      <c r="F51">
        <v>563</v>
      </c>
      <c r="G51">
        <v>677</v>
      </c>
      <c r="H51">
        <v>841</v>
      </c>
      <c r="I51">
        <v>505</v>
      </c>
    </row>
    <row r="52" spans="1:9">
      <c r="A52" t="s">
        <v>964</v>
      </c>
      <c r="B52">
        <v>74</v>
      </c>
      <c r="C52">
        <v>75</v>
      </c>
      <c r="D52">
        <v>45</v>
      </c>
      <c r="E52">
        <v>64</v>
      </c>
      <c r="F52">
        <v>76</v>
      </c>
      <c r="G52">
        <v>85</v>
      </c>
      <c r="H52">
        <v>107</v>
      </c>
      <c r="I52">
        <v>71</v>
      </c>
    </row>
    <row r="53" spans="1:9">
      <c r="A53" t="s">
        <v>965</v>
      </c>
      <c r="B53">
        <v>51</v>
      </c>
      <c r="C53">
        <v>53</v>
      </c>
      <c r="D53">
        <v>36</v>
      </c>
      <c r="E53">
        <v>47</v>
      </c>
      <c r="F53">
        <v>49</v>
      </c>
      <c r="G53">
        <v>62</v>
      </c>
      <c r="H53">
        <v>68</v>
      </c>
      <c r="I53">
        <v>43</v>
      </c>
    </row>
    <row r="54" spans="1:9">
      <c r="A54" t="s">
        <v>966</v>
      </c>
      <c r="B54">
        <v>248</v>
      </c>
      <c r="C54">
        <v>255</v>
      </c>
      <c r="D54">
        <v>141</v>
      </c>
      <c r="E54">
        <v>204</v>
      </c>
      <c r="F54">
        <v>248</v>
      </c>
      <c r="G54">
        <v>294</v>
      </c>
      <c r="H54">
        <v>387</v>
      </c>
      <c r="I54">
        <v>221</v>
      </c>
    </row>
    <row r="55" spans="1:9">
      <c r="A55" t="s">
        <v>967</v>
      </c>
      <c r="B55">
        <v>194</v>
      </c>
      <c r="C55">
        <v>200</v>
      </c>
      <c r="D55">
        <v>122</v>
      </c>
      <c r="E55">
        <v>170</v>
      </c>
      <c r="F55">
        <v>191</v>
      </c>
      <c r="G55">
        <v>236</v>
      </c>
      <c r="H55">
        <v>279</v>
      </c>
      <c r="I55">
        <v>171</v>
      </c>
    </row>
    <row r="56" spans="1:9">
      <c r="A56" t="s">
        <v>968</v>
      </c>
      <c r="B56">
        <v>31</v>
      </c>
      <c r="C56">
        <v>31</v>
      </c>
      <c r="D56">
        <v>8</v>
      </c>
      <c r="E56">
        <v>16</v>
      </c>
      <c r="F56">
        <v>30</v>
      </c>
      <c r="G56">
        <v>42</v>
      </c>
      <c r="H56">
        <v>58</v>
      </c>
      <c r="I56">
        <v>30</v>
      </c>
    </row>
    <row r="57" spans="1:9">
      <c r="A57" t="s">
        <v>969</v>
      </c>
      <c r="B57">
        <v>1565</v>
      </c>
      <c r="C57">
        <v>1610</v>
      </c>
      <c r="D57">
        <v>595</v>
      </c>
      <c r="E57">
        <v>942</v>
      </c>
      <c r="F57">
        <v>1514</v>
      </c>
      <c r="G57">
        <v>1891</v>
      </c>
      <c r="H57">
        <v>3104</v>
      </c>
      <c r="I57">
        <v>1398</v>
      </c>
    </row>
    <row r="58" spans="1:9">
      <c r="A58" t="s">
        <v>970</v>
      </c>
      <c r="B58">
        <v>289</v>
      </c>
      <c r="C58">
        <v>303</v>
      </c>
      <c r="D58">
        <v>122</v>
      </c>
      <c r="E58">
        <v>189</v>
      </c>
      <c r="F58">
        <v>325</v>
      </c>
      <c r="G58">
        <v>340</v>
      </c>
      <c r="H58">
        <v>539</v>
      </c>
      <c r="I58">
        <v>233</v>
      </c>
    </row>
    <row r="59" spans="1:9">
      <c r="A59" t="s">
        <v>971</v>
      </c>
      <c r="B59">
        <v>7569</v>
      </c>
      <c r="C59">
        <v>7491</v>
      </c>
      <c r="D59">
        <v>3823</v>
      </c>
      <c r="E59">
        <v>5108</v>
      </c>
      <c r="F59">
        <v>6485</v>
      </c>
      <c r="G59">
        <v>8519</v>
      </c>
      <c r="H59">
        <v>13506</v>
      </c>
      <c r="I59">
        <v>8138</v>
      </c>
    </row>
    <row r="60" spans="1:9">
      <c r="A60" t="s">
        <v>972</v>
      </c>
      <c r="B60">
        <v>4154</v>
      </c>
      <c r="C60">
        <v>4074</v>
      </c>
      <c r="D60">
        <v>2106</v>
      </c>
      <c r="E60">
        <v>2759</v>
      </c>
      <c r="F60">
        <v>3480</v>
      </c>
      <c r="G60">
        <v>4566</v>
      </c>
      <c r="H60">
        <v>7450</v>
      </c>
      <c r="I60">
        <v>4653</v>
      </c>
    </row>
    <row r="61" spans="1:9">
      <c r="A61" t="s">
        <v>475</v>
      </c>
      <c r="B61">
        <v>2375</v>
      </c>
      <c r="C61">
        <v>2308</v>
      </c>
      <c r="D61">
        <v>681</v>
      </c>
      <c r="E61">
        <v>1002</v>
      </c>
      <c r="F61">
        <v>1566</v>
      </c>
      <c r="G61">
        <v>2828</v>
      </c>
      <c r="H61">
        <v>5455</v>
      </c>
      <c r="I61">
        <v>2792</v>
      </c>
    </row>
    <row r="62" spans="1:9">
      <c r="A62" t="s">
        <v>973</v>
      </c>
      <c r="B62">
        <v>1461</v>
      </c>
      <c r="C62">
        <v>1421</v>
      </c>
      <c r="D62">
        <v>252</v>
      </c>
      <c r="E62">
        <v>375</v>
      </c>
      <c r="F62">
        <v>846</v>
      </c>
      <c r="G62">
        <v>1832</v>
      </c>
      <c r="H62">
        <v>3795</v>
      </c>
      <c r="I62">
        <v>1712</v>
      </c>
    </row>
    <row r="63" spans="1:9">
      <c r="A63" t="s">
        <v>974</v>
      </c>
      <c r="B63">
        <v>464</v>
      </c>
      <c r="C63">
        <v>441</v>
      </c>
      <c r="D63">
        <v>199</v>
      </c>
      <c r="E63">
        <v>288</v>
      </c>
      <c r="F63">
        <v>351</v>
      </c>
      <c r="G63">
        <v>518</v>
      </c>
      <c r="H63">
        <v>850</v>
      </c>
      <c r="I63">
        <v>607</v>
      </c>
    </row>
    <row r="64" spans="1:9">
      <c r="A64" t="s">
        <v>975</v>
      </c>
      <c r="B64">
        <v>449</v>
      </c>
      <c r="C64">
        <v>445</v>
      </c>
      <c r="D64">
        <v>230</v>
      </c>
      <c r="E64">
        <v>339</v>
      </c>
      <c r="F64">
        <v>368</v>
      </c>
      <c r="G64">
        <v>478</v>
      </c>
      <c r="H64">
        <v>810</v>
      </c>
      <c r="I64">
        <v>473</v>
      </c>
    </row>
    <row r="65" spans="1:9">
      <c r="A65" t="s">
        <v>480</v>
      </c>
      <c r="B65">
        <v>1345</v>
      </c>
      <c r="C65">
        <v>1341</v>
      </c>
      <c r="D65">
        <v>1281</v>
      </c>
      <c r="E65">
        <v>1588</v>
      </c>
      <c r="F65">
        <v>1671</v>
      </c>
      <c r="G65">
        <v>1330</v>
      </c>
      <c r="H65">
        <v>836</v>
      </c>
      <c r="I65">
        <v>1370</v>
      </c>
    </row>
    <row r="66" spans="1:9">
      <c r="A66" t="s">
        <v>481</v>
      </c>
      <c r="B66">
        <v>434</v>
      </c>
      <c r="C66">
        <v>425</v>
      </c>
      <c r="D66">
        <v>145</v>
      </c>
      <c r="E66">
        <v>168</v>
      </c>
      <c r="F66">
        <v>243</v>
      </c>
      <c r="G66">
        <v>408</v>
      </c>
      <c r="H66">
        <v>1158</v>
      </c>
      <c r="I66">
        <v>490</v>
      </c>
    </row>
    <row r="67" spans="1:9">
      <c r="A67" t="s">
        <v>976</v>
      </c>
      <c r="B67">
        <v>1671</v>
      </c>
      <c r="C67">
        <v>1646</v>
      </c>
      <c r="D67">
        <v>1078</v>
      </c>
      <c r="E67">
        <v>1358</v>
      </c>
      <c r="F67">
        <v>1595</v>
      </c>
      <c r="G67">
        <v>1858</v>
      </c>
      <c r="H67">
        <v>2337</v>
      </c>
      <c r="I67">
        <v>1826</v>
      </c>
    </row>
    <row r="68" spans="1:9">
      <c r="A68" t="s">
        <v>483</v>
      </c>
      <c r="B68">
        <v>232</v>
      </c>
      <c r="C68">
        <v>228</v>
      </c>
      <c r="D68">
        <v>151</v>
      </c>
      <c r="E68">
        <v>205</v>
      </c>
      <c r="F68">
        <v>207</v>
      </c>
      <c r="G68">
        <v>244</v>
      </c>
      <c r="H68">
        <v>334</v>
      </c>
      <c r="I68">
        <v>257</v>
      </c>
    </row>
    <row r="69" spans="1:9">
      <c r="A69" t="s">
        <v>484</v>
      </c>
      <c r="B69">
        <v>692</v>
      </c>
      <c r="C69">
        <v>682</v>
      </c>
      <c r="D69">
        <v>429</v>
      </c>
      <c r="E69">
        <v>552</v>
      </c>
      <c r="F69">
        <v>661</v>
      </c>
      <c r="G69">
        <v>795</v>
      </c>
      <c r="H69">
        <v>972</v>
      </c>
      <c r="I69">
        <v>755</v>
      </c>
    </row>
    <row r="70" spans="1:9">
      <c r="A70" t="s">
        <v>485</v>
      </c>
      <c r="B70">
        <v>94</v>
      </c>
      <c r="C70">
        <v>91</v>
      </c>
      <c r="D70">
        <v>82</v>
      </c>
      <c r="E70">
        <v>80</v>
      </c>
      <c r="F70">
        <v>88</v>
      </c>
      <c r="G70">
        <v>93</v>
      </c>
      <c r="H70">
        <v>112</v>
      </c>
      <c r="I70">
        <v>112</v>
      </c>
    </row>
    <row r="71" spans="1:9">
      <c r="A71" t="s">
        <v>977</v>
      </c>
      <c r="B71">
        <v>499</v>
      </c>
      <c r="C71">
        <v>491</v>
      </c>
      <c r="D71">
        <v>335</v>
      </c>
      <c r="E71">
        <v>403</v>
      </c>
      <c r="F71">
        <v>501</v>
      </c>
      <c r="G71">
        <v>547</v>
      </c>
      <c r="H71">
        <v>670</v>
      </c>
      <c r="I71">
        <v>549</v>
      </c>
    </row>
    <row r="72" spans="1:9">
      <c r="A72" t="s">
        <v>487</v>
      </c>
      <c r="B72">
        <v>153</v>
      </c>
      <c r="C72">
        <v>153</v>
      </c>
      <c r="D72">
        <v>81</v>
      </c>
      <c r="E72">
        <v>118</v>
      </c>
      <c r="F72">
        <v>138</v>
      </c>
      <c r="G72">
        <v>180</v>
      </c>
      <c r="H72">
        <v>248</v>
      </c>
      <c r="I72">
        <v>152</v>
      </c>
    </row>
    <row r="73" spans="1:9">
      <c r="A73" t="s">
        <v>978</v>
      </c>
      <c r="B73">
        <v>371</v>
      </c>
      <c r="C73">
        <v>367</v>
      </c>
      <c r="D73">
        <v>124</v>
      </c>
      <c r="E73">
        <v>175</v>
      </c>
      <c r="F73">
        <v>255</v>
      </c>
      <c r="G73">
        <v>403</v>
      </c>
      <c r="H73">
        <v>875</v>
      </c>
      <c r="I73">
        <v>399</v>
      </c>
    </row>
    <row r="74" spans="1:9">
      <c r="A74" t="s">
        <v>489</v>
      </c>
      <c r="B74">
        <v>170</v>
      </c>
      <c r="C74">
        <v>174</v>
      </c>
      <c r="D74">
        <v>37</v>
      </c>
      <c r="E74">
        <v>62</v>
      </c>
      <c r="F74">
        <v>127</v>
      </c>
      <c r="G74">
        <v>252</v>
      </c>
      <c r="H74">
        <v>390</v>
      </c>
      <c r="I74">
        <v>150</v>
      </c>
    </row>
    <row r="75" spans="1:9">
      <c r="A75" t="s">
        <v>490</v>
      </c>
      <c r="B75">
        <v>201</v>
      </c>
      <c r="C75">
        <v>193</v>
      </c>
      <c r="D75">
        <v>86</v>
      </c>
      <c r="E75">
        <v>113</v>
      </c>
      <c r="F75">
        <v>129</v>
      </c>
      <c r="G75">
        <v>152</v>
      </c>
      <c r="H75">
        <v>485</v>
      </c>
      <c r="I75">
        <v>250</v>
      </c>
    </row>
    <row r="76" spans="1:9">
      <c r="A76" t="s">
        <v>979</v>
      </c>
      <c r="B76">
        <v>341</v>
      </c>
      <c r="C76">
        <v>368</v>
      </c>
      <c r="D76">
        <v>187</v>
      </c>
      <c r="E76">
        <v>283</v>
      </c>
      <c r="F76">
        <v>367</v>
      </c>
      <c r="G76">
        <v>433</v>
      </c>
      <c r="H76">
        <v>572</v>
      </c>
      <c r="I76">
        <v>234</v>
      </c>
    </row>
    <row r="77" spans="1:9">
      <c r="A77" t="s">
        <v>492</v>
      </c>
      <c r="B77">
        <v>97</v>
      </c>
      <c r="C77">
        <v>105</v>
      </c>
      <c r="D77">
        <v>62</v>
      </c>
      <c r="E77">
        <v>86</v>
      </c>
      <c r="F77">
        <v>104</v>
      </c>
      <c r="G77">
        <v>122</v>
      </c>
      <c r="H77">
        <v>150</v>
      </c>
      <c r="I77">
        <v>66</v>
      </c>
    </row>
    <row r="78" spans="1:9">
      <c r="A78" t="s">
        <v>493</v>
      </c>
      <c r="B78">
        <v>139</v>
      </c>
      <c r="C78">
        <v>150</v>
      </c>
      <c r="D78">
        <v>64</v>
      </c>
      <c r="E78">
        <v>120</v>
      </c>
      <c r="F78">
        <v>146</v>
      </c>
      <c r="G78">
        <v>185</v>
      </c>
      <c r="H78">
        <v>236</v>
      </c>
      <c r="I78">
        <v>95</v>
      </c>
    </row>
    <row r="79" spans="1:9">
      <c r="A79" t="s">
        <v>494</v>
      </c>
      <c r="B79">
        <v>105</v>
      </c>
      <c r="C79">
        <v>113</v>
      </c>
      <c r="D79">
        <v>60</v>
      </c>
      <c r="E79">
        <v>77</v>
      </c>
      <c r="F79">
        <v>118</v>
      </c>
      <c r="G79">
        <v>126</v>
      </c>
      <c r="H79">
        <v>185</v>
      </c>
      <c r="I79">
        <v>73</v>
      </c>
    </row>
    <row r="80" spans="1:9">
      <c r="A80" t="s">
        <v>980</v>
      </c>
      <c r="B80">
        <v>1032</v>
      </c>
      <c r="C80">
        <v>1037</v>
      </c>
      <c r="D80">
        <v>329</v>
      </c>
      <c r="E80">
        <v>533</v>
      </c>
      <c r="F80">
        <v>788</v>
      </c>
      <c r="G80">
        <v>1259</v>
      </c>
      <c r="H80">
        <v>2273</v>
      </c>
      <c r="I80">
        <v>1027</v>
      </c>
    </row>
    <row r="81" spans="1:9">
      <c r="A81" t="s">
        <v>496</v>
      </c>
      <c r="B81">
        <v>91</v>
      </c>
      <c r="C81">
        <v>95</v>
      </c>
      <c r="D81">
        <v>43</v>
      </c>
      <c r="E81">
        <v>60</v>
      </c>
      <c r="F81">
        <v>70</v>
      </c>
      <c r="G81">
        <v>96</v>
      </c>
      <c r="H81">
        <v>203</v>
      </c>
      <c r="I81">
        <v>74</v>
      </c>
    </row>
    <row r="82" spans="1:9">
      <c r="A82" t="s">
        <v>497</v>
      </c>
      <c r="B82">
        <v>315</v>
      </c>
      <c r="C82">
        <v>311</v>
      </c>
      <c r="D82">
        <v>76</v>
      </c>
      <c r="E82">
        <v>128</v>
      </c>
      <c r="F82">
        <v>221</v>
      </c>
      <c r="G82">
        <v>361</v>
      </c>
      <c r="H82">
        <v>766</v>
      </c>
      <c r="I82">
        <v>344</v>
      </c>
    </row>
    <row r="83" spans="1:9">
      <c r="A83" t="s">
        <v>498</v>
      </c>
      <c r="B83">
        <v>69</v>
      </c>
      <c r="C83">
        <v>60</v>
      </c>
      <c r="D83">
        <v>15</v>
      </c>
      <c r="E83">
        <v>34</v>
      </c>
      <c r="F83">
        <v>41</v>
      </c>
      <c r="G83">
        <v>98</v>
      </c>
      <c r="H83">
        <v>109</v>
      </c>
      <c r="I83">
        <v>110</v>
      </c>
    </row>
    <row r="84" spans="1:9">
      <c r="A84" t="s">
        <v>499</v>
      </c>
      <c r="B84">
        <v>160</v>
      </c>
      <c r="C84">
        <v>157</v>
      </c>
      <c r="D84">
        <v>69</v>
      </c>
      <c r="E84">
        <v>95</v>
      </c>
      <c r="F84">
        <v>141</v>
      </c>
      <c r="G84">
        <v>204</v>
      </c>
      <c r="H84">
        <v>274</v>
      </c>
      <c r="I84">
        <v>180</v>
      </c>
    </row>
    <row r="85" spans="1:9">
      <c r="A85" t="s">
        <v>981</v>
      </c>
      <c r="B85">
        <v>57</v>
      </c>
      <c r="C85">
        <v>59</v>
      </c>
      <c r="D85">
        <v>18</v>
      </c>
      <c r="E85">
        <v>30</v>
      </c>
      <c r="F85">
        <v>52</v>
      </c>
      <c r="G85">
        <v>69</v>
      </c>
      <c r="H85">
        <v>126</v>
      </c>
      <c r="I85">
        <v>44</v>
      </c>
    </row>
    <row r="86" spans="1:9">
      <c r="A86" t="s">
        <v>502</v>
      </c>
      <c r="B86">
        <v>340</v>
      </c>
      <c r="C86">
        <v>356</v>
      </c>
      <c r="D86">
        <v>108</v>
      </c>
      <c r="E86">
        <v>187</v>
      </c>
      <c r="F86">
        <v>262</v>
      </c>
      <c r="G86">
        <v>429</v>
      </c>
      <c r="H86">
        <v>793</v>
      </c>
      <c r="I86">
        <v>275</v>
      </c>
    </row>
    <row r="87" spans="1:9">
      <c r="A87" t="s">
        <v>982</v>
      </c>
      <c r="B87">
        <v>1446</v>
      </c>
      <c r="C87">
        <v>1455</v>
      </c>
      <c r="D87">
        <v>548</v>
      </c>
      <c r="E87">
        <v>938</v>
      </c>
      <c r="F87">
        <v>1211</v>
      </c>
      <c r="G87">
        <v>1839</v>
      </c>
      <c r="H87">
        <v>2738</v>
      </c>
      <c r="I87">
        <v>1430</v>
      </c>
    </row>
    <row r="88" spans="1:9">
      <c r="A88" t="s">
        <v>983</v>
      </c>
      <c r="B88">
        <v>361</v>
      </c>
      <c r="C88">
        <v>364</v>
      </c>
      <c r="D88">
        <v>108</v>
      </c>
      <c r="E88">
        <v>217</v>
      </c>
      <c r="F88">
        <v>278</v>
      </c>
      <c r="G88">
        <v>469</v>
      </c>
      <c r="H88">
        <v>748</v>
      </c>
      <c r="I88">
        <v>361</v>
      </c>
    </row>
    <row r="89" spans="1:9">
      <c r="A89" t="s">
        <v>505</v>
      </c>
      <c r="B89">
        <v>295</v>
      </c>
      <c r="C89">
        <v>297</v>
      </c>
      <c r="D89">
        <v>85</v>
      </c>
      <c r="E89">
        <v>172</v>
      </c>
      <c r="F89">
        <v>231</v>
      </c>
      <c r="G89">
        <v>364</v>
      </c>
      <c r="H89">
        <v>632</v>
      </c>
      <c r="I89">
        <v>300</v>
      </c>
    </row>
    <row r="90" spans="1:9">
      <c r="A90" t="s">
        <v>506</v>
      </c>
      <c r="B90">
        <v>66</v>
      </c>
      <c r="C90">
        <v>67</v>
      </c>
      <c r="D90">
        <v>24</v>
      </c>
      <c r="E90">
        <v>45</v>
      </c>
      <c r="F90">
        <v>47</v>
      </c>
      <c r="G90">
        <v>105</v>
      </c>
      <c r="H90">
        <v>116</v>
      </c>
      <c r="I90">
        <v>61</v>
      </c>
    </row>
    <row r="91" spans="1:9">
      <c r="A91" t="s">
        <v>984</v>
      </c>
      <c r="B91">
        <v>591</v>
      </c>
      <c r="C91">
        <v>597</v>
      </c>
      <c r="D91">
        <v>253</v>
      </c>
      <c r="E91">
        <v>404</v>
      </c>
      <c r="F91">
        <v>483</v>
      </c>
      <c r="G91">
        <v>761</v>
      </c>
      <c r="H91">
        <v>1084</v>
      </c>
      <c r="I91">
        <v>570</v>
      </c>
    </row>
    <row r="92" spans="1:9">
      <c r="A92" t="s">
        <v>508</v>
      </c>
      <c r="B92">
        <v>510</v>
      </c>
      <c r="C92">
        <v>518</v>
      </c>
      <c r="D92">
        <v>229</v>
      </c>
      <c r="E92">
        <v>355</v>
      </c>
      <c r="F92">
        <v>421</v>
      </c>
      <c r="G92">
        <v>647</v>
      </c>
      <c r="H92">
        <v>936</v>
      </c>
      <c r="I92">
        <v>480</v>
      </c>
    </row>
    <row r="93" spans="1:9">
      <c r="A93" t="s">
        <v>509</v>
      </c>
      <c r="B93">
        <v>81</v>
      </c>
      <c r="C93">
        <v>79</v>
      </c>
      <c r="D93">
        <v>24</v>
      </c>
      <c r="E93">
        <v>49</v>
      </c>
      <c r="F93">
        <v>61</v>
      </c>
      <c r="G93">
        <v>115</v>
      </c>
      <c r="H93">
        <v>148</v>
      </c>
      <c r="I93">
        <v>90</v>
      </c>
    </row>
    <row r="94" spans="1:9">
      <c r="A94" t="s">
        <v>985</v>
      </c>
      <c r="B94">
        <v>58</v>
      </c>
      <c r="C94">
        <v>58</v>
      </c>
      <c r="D94">
        <v>20</v>
      </c>
      <c r="E94">
        <v>43</v>
      </c>
      <c r="F94">
        <v>65</v>
      </c>
      <c r="G94">
        <v>79</v>
      </c>
      <c r="H94">
        <v>84</v>
      </c>
      <c r="I94">
        <v>55</v>
      </c>
    </row>
    <row r="95" spans="1:9">
      <c r="A95" t="s">
        <v>986</v>
      </c>
      <c r="B95">
        <v>184</v>
      </c>
      <c r="C95">
        <v>188</v>
      </c>
      <c r="D95">
        <v>77</v>
      </c>
      <c r="E95">
        <v>140</v>
      </c>
      <c r="F95">
        <v>179</v>
      </c>
      <c r="G95">
        <v>217</v>
      </c>
      <c r="H95">
        <v>327</v>
      </c>
      <c r="I95">
        <v>169</v>
      </c>
    </row>
    <row r="96" spans="1:9">
      <c r="A96" t="s">
        <v>987</v>
      </c>
      <c r="B96">
        <v>251</v>
      </c>
      <c r="C96">
        <v>248</v>
      </c>
      <c r="D96">
        <v>89</v>
      </c>
      <c r="E96">
        <v>135</v>
      </c>
      <c r="F96">
        <v>206</v>
      </c>
      <c r="G96">
        <v>313</v>
      </c>
      <c r="H96">
        <v>496</v>
      </c>
      <c r="I96">
        <v>274</v>
      </c>
    </row>
    <row r="97" spans="1:9">
      <c r="A97" t="s">
        <v>988</v>
      </c>
      <c r="B97">
        <v>4600</v>
      </c>
      <c r="C97">
        <v>4588</v>
      </c>
      <c r="D97">
        <v>1552</v>
      </c>
      <c r="E97">
        <v>2917</v>
      </c>
      <c r="F97">
        <v>4148</v>
      </c>
      <c r="G97">
        <v>5923</v>
      </c>
      <c r="H97">
        <v>8389</v>
      </c>
      <c r="I97">
        <v>4705</v>
      </c>
    </row>
    <row r="98" spans="1:9">
      <c r="A98" t="s">
        <v>989</v>
      </c>
      <c r="B98">
        <v>2022</v>
      </c>
      <c r="C98">
        <v>2016</v>
      </c>
      <c r="D98">
        <v>614</v>
      </c>
      <c r="E98">
        <v>1216</v>
      </c>
      <c r="F98">
        <v>1801</v>
      </c>
      <c r="G98">
        <v>2699</v>
      </c>
      <c r="H98">
        <v>3747</v>
      </c>
      <c r="I98">
        <v>2055</v>
      </c>
    </row>
    <row r="99" spans="1:9">
      <c r="A99" t="s">
        <v>990</v>
      </c>
      <c r="B99">
        <v>1143</v>
      </c>
      <c r="C99">
        <v>1136</v>
      </c>
      <c r="D99">
        <v>301</v>
      </c>
      <c r="E99">
        <v>578</v>
      </c>
      <c r="F99">
        <v>953</v>
      </c>
      <c r="G99">
        <v>1455</v>
      </c>
      <c r="H99">
        <v>2388</v>
      </c>
      <c r="I99">
        <v>1191</v>
      </c>
    </row>
    <row r="100" spans="1:9">
      <c r="A100" t="s">
        <v>991</v>
      </c>
      <c r="B100">
        <v>860</v>
      </c>
      <c r="C100">
        <v>861</v>
      </c>
      <c r="D100">
        <v>309</v>
      </c>
      <c r="E100">
        <v>626</v>
      </c>
      <c r="F100">
        <v>828</v>
      </c>
      <c r="G100">
        <v>1203</v>
      </c>
      <c r="H100">
        <v>1339</v>
      </c>
      <c r="I100">
        <v>852</v>
      </c>
    </row>
    <row r="101" spans="1:9">
      <c r="A101" t="s">
        <v>517</v>
      </c>
      <c r="B101">
        <v>18</v>
      </c>
      <c r="C101">
        <v>20</v>
      </c>
      <c r="D101">
        <v>4</v>
      </c>
      <c r="E101">
        <v>13</v>
      </c>
      <c r="F101">
        <v>20</v>
      </c>
      <c r="G101">
        <v>40</v>
      </c>
      <c r="H101">
        <v>20</v>
      </c>
      <c r="I101">
        <v>12</v>
      </c>
    </row>
    <row r="102" spans="1:9">
      <c r="A102" t="s">
        <v>992</v>
      </c>
      <c r="B102">
        <v>888</v>
      </c>
      <c r="C102">
        <v>881</v>
      </c>
      <c r="D102">
        <v>372</v>
      </c>
      <c r="E102">
        <v>641</v>
      </c>
      <c r="F102">
        <v>891</v>
      </c>
      <c r="G102">
        <v>1120</v>
      </c>
      <c r="H102">
        <v>1382</v>
      </c>
      <c r="I102">
        <v>930</v>
      </c>
    </row>
    <row r="103" spans="1:9">
      <c r="A103" t="s">
        <v>993</v>
      </c>
      <c r="B103">
        <v>1417</v>
      </c>
      <c r="C103">
        <v>1431</v>
      </c>
      <c r="D103">
        <v>438</v>
      </c>
      <c r="E103">
        <v>898</v>
      </c>
      <c r="F103">
        <v>1262</v>
      </c>
      <c r="G103">
        <v>1847</v>
      </c>
      <c r="H103">
        <v>2707</v>
      </c>
      <c r="I103">
        <v>1362</v>
      </c>
    </row>
    <row r="104" spans="1:9">
      <c r="A104" t="s">
        <v>523</v>
      </c>
      <c r="B104">
        <v>280</v>
      </c>
      <c r="C104">
        <v>275</v>
      </c>
      <c r="D104">
        <v>57</v>
      </c>
      <c r="E104">
        <v>123</v>
      </c>
      <c r="F104">
        <v>230</v>
      </c>
      <c r="G104">
        <v>380</v>
      </c>
      <c r="H104">
        <v>585</v>
      </c>
      <c r="I104">
        <v>314</v>
      </c>
    </row>
    <row r="105" spans="1:9">
      <c r="A105" t="s">
        <v>524</v>
      </c>
      <c r="B105">
        <v>514</v>
      </c>
      <c r="C105">
        <v>530</v>
      </c>
      <c r="D105">
        <v>193</v>
      </c>
      <c r="E105">
        <v>380</v>
      </c>
      <c r="F105">
        <v>471</v>
      </c>
      <c r="G105">
        <v>674</v>
      </c>
      <c r="H105">
        <v>929</v>
      </c>
      <c r="I105">
        <v>449</v>
      </c>
    </row>
    <row r="106" spans="1:9">
      <c r="A106" t="s">
        <v>525</v>
      </c>
      <c r="B106">
        <v>462</v>
      </c>
      <c r="C106">
        <v>460</v>
      </c>
      <c r="D106">
        <v>145</v>
      </c>
      <c r="E106">
        <v>314</v>
      </c>
      <c r="F106">
        <v>426</v>
      </c>
      <c r="G106">
        <v>591</v>
      </c>
      <c r="H106">
        <v>823</v>
      </c>
      <c r="I106">
        <v>477</v>
      </c>
    </row>
    <row r="107" spans="1:9">
      <c r="A107" t="s">
        <v>994</v>
      </c>
      <c r="B107">
        <v>160</v>
      </c>
      <c r="C107">
        <v>166</v>
      </c>
      <c r="D107">
        <v>43</v>
      </c>
      <c r="E107">
        <v>81</v>
      </c>
      <c r="F107">
        <v>135</v>
      </c>
      <c r="G107">
        <v>202</v>
      </c>
      <c r="H107">
        <v>370</v>
      </c>
      <c r="I107">
        <v>123</v>
      </c>
    </row>
    <row r="108" spans="1:9">
      <c r="A108" t="s">
        <v>995</v>
      </c>
      <c r="B108">
        <v>273</v>
      </c>
      <c r="C108">
        <v>259</v>
      </c>
      <c r="D108">
        <v>127</v>
      </c>
      <c r="E108">
        <v>162</v>
      </c>
      <c r="F108">
        <v>194</v>
      </c>
      <c r="G108">
        <v>258</v>
      </c>
      <c r="H108">
        <v>554</v>
      </c>
      <c r="I108">
        <v>358</v>
      </c>
    </row>
    <row r="109" spans="1:9">
      <c r="A109" t="s">
        <v>996</v>
      </c>
      <c r="B109">
        <v>1135</v>
      </c>
      <c r="C109">
        <v>1135</v>
      </c>
      <c r="D109">
        <v>734</v>
      </c>
      <c r="E109">
        <v>1061</v>
      </c>
      <c r="F109">
        <v>1146</v>
      </c>
      <c r="G109">
        <v>1211</v>
      </c>
      <c r="H109">
        <v>1523</v>
      </c>
      <c r="I109">
        <v>1140</v>
      </c>
    </row>
    <row r="110" spans="1:9">
      <c r="A110" t="s">
        <v>997</v>
      </c>
      <c r="B110">
        <v>392</v>
      </c>
      <c r="C110">
        <v>391</v>
      </c>
      <c r="D110">
        <v>274</v>
      </c>
      <c r="E110">
        <v>402</v>
      </c>
      <c r="F110">
        <v>434</v>
      </c>
      <c r="G110">
        <v>418</v>
      </c>
      <c r="H110">
        <v>427</v>
      </c>
      <c r="I110">
        <v>393</v>
      </c>
    </row>
    <row r="111" spans="1:9">
      <c r="A111" t="s">
        <v>998</v>
      </c>
      <c r="B111">
        <v>467</v>
      </c>
      <c r="C111">
        <v>457</v>
      </c>
      <c r="D111">
        <v>253</v>
      </c>
      <c r="E111">
        <v>365</v>
      </c>
      <c r="F111">
        <v>445</v>
      </c>
      <c r="G111">
        <v>502</v>
      </c>
      <c r="H111">
        <v>721</v>
      </c>
      <c r="I111">
        <v>524</v>
      </c>
    </row>
    <row r="112" spans="1:9">
      <c r="A112" t="s">
        <v>999</v>
      </c>
      <c r="B112">
        <v>203</v>
      </c>
      <c r="C112">
        <v>213</v>
      </c>
      <c r="D112">
        <v>168</v>
      </c>
      <c r="E112">
        <v>239</v>
      </c>
      <c r="F112">
        <v>201</v>
      </c>
      <c r="G112">
        <v>205</v>
      </c>
      <c r="H112">
        <v>253</v>
      </c>
      <c r="I112">
        <v>156</v>
      </c>
    </row>
    <row r="113" spans="1:9">
      <c r="A113" t="s">
        <v>1000</v>
      </c>
      <c r="B113">
        <v>73</v>
      </c>
      <c r="C113">
        <v>74</v>
      </c>
      <c r="D113">
        <v>39</v>
      </c>
      <c r="E113">
        <v>55</v>
      </c>
      <c r="F113">
        <v>66</v>
      </c>
      <c r="G113">
        <v>87</v>
      </c>
      <c r="H113">
        <v>122</v>
      </c>
      <c r="I113">
        <v>67</v>
      </c>
    </row>
    <row r="114" spans="1:9">
      <c r="A114" t="s">
        <v>1001</v>
      </c>
      <c r="B114">
        <v>1193</v>
      </c>
      <c r="C114">
        <v>1211</v>
      </c>
      <c r="D114">
        <v>385</v>
      </c>
      <c r="E114">
        <v>599</v>
      </c>
      <c r="F114">
        <v>1062</v>
      </c>
      <c r="G114">
        <v>1481</v>
      </c>
      <c r="H114">
        <v>2525</v>
      </c>
      <c r="I114">
        <v>1110</v>
      </c>
    </row>
    <row r="115" spans="1:9">
      <c r="A115" t="s">
        <v>1002</v>
      </c>
      <c r="B115">
        <v>323</v>
      </c>
      <c r="C115">
        <v>325</v>
      </c>
      <c r="D115">
        <v>92</v>
      </c>
      <c r="E115">
        <v>147</v>
      </c>
      <c r="F115">
        <v>231</v>
      </c>
      <c r="G115">
        <v>378</v>
      </c>
      <c r="H115">
        <v>777</v>
      </c>
      <c r="I115">
        <v>310</v>
      </c>
    </row>
    <row r="116" spans="1:9">
      <c r="A116" t="s">
        <v>1003</v>
      </c>
      <c r="B116">
        <v>379</v>
      </c>
      <c r="C116">
        <v>380</v>
      </c>
      <c r="D116">
        <v>154</v>
      </c>
      <c r="E116">
        <v>219</v>
      </c>
      <c r="F116">
        <v>348</v>
      </c>
      <c r="G116">
        <v>477</v>
      </c>
      <c r="H116">
        <v>702</v>
      </c>
      <c r="I116">
        <v>377</v>
      </c>
    </row>
    <row r="117" spans="1:9">
      <c r="A117" t="s">
        <v>1004</v>
      </c>
      <c r="B117">
        <v>218</v>
      </c>
      <c r="C117">
        <v>227</v>
      </c>
      <c r="D117">
        <v>82</v>
      </c>
      <c r="E117">
        <v>133</v>
      </c>
      <c r="F117">
        <v>215</v>
      </c>
      <c r="G117">
        <v>290</v>
      </c>
      <c r="H117">
        <v>415</v>
      </c>
      <c r="I117">
        <v>183</v>
      </c>
    </row>
    <row r="118" spans="1:9">
      <c r="A118" t="s">
        <v>1005</v>
      </c>
      <c r="B118">
        <v>273</v>
      </c>
      <c r="C118">
        <v>279</v>
      </c>
      <c r="D118">
        <v>58</v>
      </c>
      <c r="E118">
        <v>99</v>
      </c>
      <c r="F118">
        <v>267</v>
      </c>
      <c r="G118">
        <v>337</v>
      </c>
      <c r="H118">
        <v>630</v>
      </c>
      <c r="I118">
        <v>240</v>
      </c>
    </row>
    <row r="119" spans="1:9">
      <c r="A119" t="s">
        <v>1006</v>
      </c>
      <c r="B119">
        <v>330</v>
      </c>
      <c r="C119">
        <v>345</v>
      </c>
      <c r="D119">
        <v>143</v>
      </c>
      <c r="E119">
        <v>244</v>
      </c>
      <c r="F119">
        <v>323</v>
      </c>
      <c r="G119">
        <v>386</v>
      </c>
      <c r="H119">
        <v>627</v>
      </c>
      <c r="I119">
        <v>271</v>
      </c>
    </row>
    <row r="120" spans="1:9">
      <c r="A120" t="s">
        <v>1007</v>
      </c>
      <c r="B120">
        <v>142</v>
      </c>
      <c r="C120">
        <v>144</v>
      </c>
      <c r="D120">
        <v>64</v>
      </c>
      <c r="E120">
        <v>92</v>
      </c>
      <c r="F120">
        <v>133</v>
      </c>
      <c r="G120">
        <v>169</v>
      </c>
      <c r="H120">
        <v>263</v>
      </c>
      <c r="I120">
        <v>128</v>
      </c>
    </row>
    <row r="121" spans="1:9">
      <c r="A121" t="s">
        <v>1008</v>
      </c>
      <c r="B121">
        <v>337</v>
      </c>
      <c r="C121">
        <v>325</v>
      </c>
      <c r="D121">
        <v>241</v>
      </c>
      <c r="E121">
        <v>168</v>
      </c>
      <c r="F121">
        <v>225</v>
      </c>
      <c r="G121">
        <v>275</v>
      </c>
      <c r="H121">
        <v>714</v>
      </c>
      <c r="I121">
        <v>421</v>
      </c>
    </row>
    <row r="122" spans="1:9">
      <c r="A122" t="s">
        <v>1009</v>
      </c>
      <c r="B122">
        <v>232</v>
      </c>
      <c r="C122">
        <v>235</v>
      </c>
      <c r="D122">
        <v>167</v>
      </c>
      <c r="E122">
        <v>212</v>
      </c>
      <c r="F122">
        <v>244</v>
      </c>
      <c r="G122">
        <v>288</v>
      </c>
      <c r="H122">
        <v>264</v>
      </c>
      <c r="I122">
        <v>216</v>
      </c>
    </row>
    <row r="123" spans="1:9">
      <c r="A123" t="s">
        <v>1010</v>
      </c>
      <c r="B123">
        <v>562</v>
      </c>
      <c r="C123">
        <v>599</v>
      </c>
      <c r="D123">
        <v>240</v>
      </c>
      <c r="E123">
        <v>320</v>
      </c>
      <c r="F123">
        <v>547</v>
      </c>
      <c r="G123">
        <v>798</v>
      </c>
      <c r="H123">
        <v>1087</v>
      </c>
      <c r="I123">
        <v>344</v>
      </c>
    </row>
    <row r="124" spans="1:9">
      <c r="A124" t="s">
        <v>1011</v>
      </c>
      <c r="B124">
        <v>741</v>
      </c>
      <c r="C124">
        <v>776</v>
      </c>
      <c r="D124">
        <v>181</v>
      </c>
      <c r="E124">
        <v>346</v>
      </c>
      <c r="F124">
        <v>552</v>
      </c>
      <c r="G124">
        <v>813</v>
      </c>
      <c r="H124">
        <v>1985</v>
      </c>
      <c r="I124">
        <v>525</v>
      </c>
    </row>
    <row r="125" spans="1:9">
      <c r="A125" t="s">
        <v>1012</v>
      </c>
      <c r="B125">
        <v>2175</v>
      </c>
      <c r="C125">
        <v>2415</v>
      </c>
      <c r="D125">
        <v>239</v>
      </c>
      <c r="E125">
        <v>720</v>
      </c>
      <c r="F125">
        <v>1732</v>
      </c>
      <c r="G125">
        <v>3227</v>
      </c>
      <c r="H125">
        <v>6147</v>
      </c>
      <c r="I125">
        <v>686</v>
      </c>
    </row>
    <row r="126" spans="1:9">
      <c r="A126" t="s">
        <v>1013</v>
      </c>
      <c r="B126">
        <v>294</v>
      </c>
      <c r="C126">
        <v>294</v>
      </c>
      <c r="D126">
        <v>109</v>
      </c>
      <c r="E126">
        <v>151</v>
      </c>
      <c r="F126">
        <v>246</v>
      </c>
      <c r="G126">
        <v>370</v>
      </c>
      <c r="H126">
        <v>591</v>
      </c>
      <c r="I126">
        <v>297</v>
      </c>
    </row>
    <row r="127" spans="1:9">
      <c r="A127" t="s">
        <v>1014</v>
      </c>
      <c r="B127">
        <v>1881</v>
      </c>
      <c r="C127">
        <v>2121</v>
      </c>
      <c r="D127">
        <v>130</v>
      </c>
      <c r="E127">
        <v>569</v>
      </c>
      <c r="F127">
        <v>1486</v>
      </c>
      <c r="G127">
        <v>2857</v>
      </c>
      <c r="H127">
        <v>5555</v>
      </c>
      <c r="I127">
        <v>388</v>
      </c>
    </row>
    <row r="128" spans="1:9">
      <c r="A128" t="s">
        <v>1015</v>
      </c>
      <c r="B128">
        <v>27326</v>
      </c>
      <c r="C128">
        <v>27326</v>
      </c>
      <c r="D128">
        <v>4611</v>
      </c>
      <c r="E128">
        <v>11954</v>
      </c>
      <c r="F128">
        <v>20943</v>
      </c>
      <c r="G128">
        <v>33276</v>
      </c>
      <c r="H128">
        <v>65750</v>
      </c>
      <c r="I128" t="s">
        <v>927</v>
      </c>
    </row>
    <row r="129" spans="1:9">
      <c r="A129" t="s">
        <v>1016</v>
      </c>
      <c r="B129">
        <v>20613</v>
      </c>
      <c r="C129">
        <v>20613</v>
      </c>
      <c r="D129">
        <v>1304</v>
      </c>
      <c r="E129">
        <v>6042</v>
      </c>
      <c r="F129">
        <v>15005</v>
      </c>
      <c r="G129">
        <v>27480</v>
      </c>
      <c r="H129">
        <v>53152</v>
      </c>
      <c r="I129" t="s">
        <v>927</v>
      </c>
    </row>
    <row r="130" spans="1:9">
      <c r="A130" t="s">
        <v>1017</v>
      </c>
      <c r="B130">
        <v>1821</v>
      </c>
      <c r="C130">
        <v>1821</v>
      </c>
      <c r="D130">
        <v>-287</v>
      </c>
      <c r="E130">
        <v>357</v>
      </c>
      <c r="F130">
        <v>921</v>
      </c>
      <c r="G130">
        <v>1626</v>
      </c>
      <c r="H130">
        <v>6479</v>
      </c>
      <c r="I130" t="s">
        <v>927</v>
      </c>
    </row>
    <row r="131" spans="1:9">
      <c r="A131" t="s">
        <v>1018</v>
      </c>
      <c r="B131">
        <v>2941</v>
      </c>
      <c r="C131">
        <v>2941</v>
      </c>
      <c r="D131">
        <v>2360</v>
      </c>
      <c r="E131">
        <v>4134</v>
      </c>
      <c r="F131">
        <v>3525</v>
      </c>
      <c r="G131">
        <v>2361</v>
      </c>
      <c r="H131">
        <v>2324</v>
      </c>
      <c r="I131" t="s">
        <v>927</v>
      </c>
    </row>
    <row r="132" spans="1:9">
      <c r="A132" t="s">
        <v>1019</v>
      </c>
      <c r="B132">
        <v>1115</v>
      </c>
      <c r="C132">
        <v>1115</v>
      </c>
      <c r="D132">
        <v>117</v>
      </c>
      <c r="E132">
        <v>446</v>
      </c>
      <c r="F132">
        <v>760</v>
      </c>
      <c r="G132">
        <v>1168</v>
      </c>
      <c r="H132">
        <v>3080</v>
      </c>
      <c r="I132" t="s">
        <v>927</v>
      </c>
    </row>
    <row r="133" spans="1:9">
      <c r="A133" t="s">
        <v>1020</v>
      </c>
      <c r="B133">
        <v>209</v>
      </c>
      <c r="C133">
        <v>209</v>
      </c>
      <c r="D133">
        <v>102</v>
      </c>
      <c r="E133">
        <v>169</v>
      </c>
      <c r="F133">
        <v>331</v>
      </c>
      <c r="G133">
        <v>254</v>
      </c>
      <c r="H133">
        <v>189</v>
      </c>
      <c r="I133" t="s">
        <v>927</v>
      </c>
    </row>
    <row r="134" spans="1:9">
      <c r="A134" t="s">
        <v>1021</v>
      </c>
      <c r="B134">
        <v>294</v>
      </c>
      <c r="C134">
        <v>294</v>
      </c>
      <c r="D134">
        <v>753</v>
      </c>
      <c r="E134">
        <v>495</v>
      </c>
      <c r="F134">
        <v>116</v>
      </c>
      <c r="G134">
        <v>72</v>
      </c>
      <c r="H134">
        <v>33</v>
      </c>
      <c r="I134" t="s">
        <v>927</v>
      </c>
    </row>
    <row r="135" spans="1:9">
      <c r="A135" t="s">
        <v>1022</v>
      </c>
      <c r="B135">
        <v>232</v>
      </c>
      <c r="C135">
        <v>232</v>
      </c>
      <c r="D135">
        <v>191</v>
      </c>
      <c r="E135">
        <v>218</v>
      </c>
      <c r="F135">
        <v>185</v>
      </c>
      <c r="G135">
        <v>225</v>
      </c>
      <c r="H135">
        <v>339</v>
      </c>
      <c r="I135" t="s">
        <v>927</v>
      </c>
    </row>
    <row r="136" spans="1:9">
      <c r="A136" t="s">
        <v>1023</v>
      </c>
      <c r="B136">
        <v>102</v>
      </c>
      <c r="C136">
        <v>102</v>
      </c>
      <c r="D136">
        <v>71</v>
      </c>
      <c r="E136">
        <v>93</v>
      </c>
      <c r="F136">
        <v>100</v>
      </c>
      <c r="G136">
        <v>90</v>
      </c>
      <c r="H136">
        <v>155</v>
      </c>
      <c r="I136" t="s">
        <v>927</v>
      </c>
    </row>
    <row r="137" spans="1:9">
      <c r="A137" t="s">
        <v>1024</v>
      </c>
      <c r="B137">
        <v>2455</v>
      </c>
      <c r="C137">
        <v>2455</v>
      </c>
      <c r="D137">
        <v>118</v>
      </c>
      <c r="E137">
        <v>530</v>
      </c>
      <c r="F137">
        <v>1443</v>
      </c>
      <c r="G137">
        <v>2903</v>
      </c>
      <c r="H137">
        <v>7273</v>
      </c>
      <c r="I137" t="s">
        <v>927</v>
      </c>
    </row>
    <row r="138" spans="1:9">
      <c r="A138" t="s">
        <v>1025</v>
      </c>
      <c r="B138">
        <v>1951</v>
      </c>
      <c r="C138">
        <v>1951</v>
      </c>
      <c r="D138">
        <v>74</v>
      </c>
      <c r="E138">
        <v>408</v>
      </c>
      <c r="F138">
        <v>1136</v>
      </c>
      <c r="G138">
        <v>2240</v>
      </c>
      <c r="H138">
        <v>5891</v>
      </c>
      <c r="I138" t="s">
        <v>927</v>
      </c>
    </row>
    <row r="139" spans="1:9">
      <c r="A139" t="s">
        <v>1026</v>
      </c>
      <c r="B139">
        <v>454</v>
      </c>
      <c r="C139">
        <v>454</v>
      </c>
      <c r="D139">
        <v>25</v>
      </c>
      <c r="E139">
        <v>96</v>
      </c>
      <c r="F139">
        <v>277</v>
      </c>
      <c r="G139">
        <v>603</v>
      </c>
      <c r="H139">
        <v>1267</v>
      </c>
      <c r="I139" t="s">
        <v>927</v>
      </c>
    </row>
    <row r="140" spans="1:9">
      <c r="A140" t="s">
        <v>1027</v>
      </c>
      <c r="B140">
        <v>50</v>
      </c>
      <c r="C140">
        <v>50</v>
      </c>
      <c r="D140">
        <v>19</v>
      </c>
      <c r="E140">
        <v>26</v>
      </c>
      <c r="F140">
        <v>31</v>
      </c>
      <c r="G140">
        <v>60</v>
      </c>
      <c r="H140">
        <v>115</v>
      </c>
      <c r="I140" t="s">
        <v>927</v>
      </c>
    </row>
    <row r="141" spans="1:9">
      <c r="A141" t="s">
        <v>1028</v>
      </c>
      <c r="B141">
        <v>24871</v>
      </c>
      <c r="C141">
        <v>24871</v>
      </c>
      <c r="D141">
        <v>4494</v>
      </c>
      <c r="E141">
        <v>11424</v>
      </c>
      <c r="F141">
        <v>19500</v>
      </c>
      <c r="G141">
        <v>30373</v>
      </c>
      <c r="H141">
        <v>58477</v>
      </c>
      <c r="I141" t="s">
        <v>927</v>
      </c>
    </row>
    <row r="142" spans="1:9">
      <c r="A142" t="s">
        <v>1029</v>
      </c>
      <c r="B142">
        <v>4608</v>
      </c>
      <c r="C142">
        <v>4294</v>
      </c>
      <c r="D142">
        <v>-190</v>
      </c>
      <c r="E142">
        <v>423</v>
      </c>
      <c r="F142">
        <v>1006</v>
      </c>
      <c r="G142">
        <v>4440</v>
      </c>
      <c r="H142">
        <v>15764</v>
      </c>
      <c r="I142" t="s">
        <v>927</v>
      </c>
    </row>
    <row r="143" spans="1:9">
      <c r="A143" t="s">
        <v>1030</v>
      </c>
      <c r="B143">
        <v>1486</v>
      </c>
      <c r="C143">
        <v>1331</v>
      </c>
      <c r="D143">
        <v>-327</v>
      </c>
      <c r="E143">
        <v>-555</v>
      </c>
      <c r="F143">
        <v>644</v>
      </c>
      <c r="G143">
        <v>2276</v>
      </c>
      <c r="H143">
        <v>4611</v>
      </c>
      <c r="I143" t="s">
        <v>927</v>
      </c>
    </row>
    <row r="144" spans="1:9">
      <c r="A144" t="s">
        <v>1031</v>
      </c>
      <c r="B144">
        <v>316</v>
      </c>
      <c r="C144">
        <v>341</v>
      </c>
      <c r="D144">
        <v>107</v>
      </c>
      <c r="E144">
        <v>397</v>
      </c>
      <c r="F144">
        <v>274</v>
      </c>
      <c r="G144">
        <v>362</v>
      </c>
      <c r="H144">
        <v>565</v>
      </c>
      <c r="I144" t="s">
        <v>927</v>
      </c>
    </row>
    <row r="145" spans="1:9">
      <c r="A145" t="s">
        <v>1032</v>
      </c>
      <c r="B145">
        <v>-434</v>
      </c>
      <c r="C145">
        <v>-417</v>
      </c>
      <c r="D145">
        <v>-123</v>
      </c>
      <c r="E145">
        <v>-168</v>
      </c>
      <c r="F145">
        <v>-290</v>
      </c>
      <c r="G145">
        <v>-531</v>
      </c>
      <c r="H145">
        <v>-970</v>
      </c>
      <c r="I145" t="s">
        <v>927</v>
      </c>
    </row>
    <row r="146" spans="1:9">
      <c r="A146" t="s">
        <v>1033</v>
      </c>
      <c r="B146">
        <v>52599</v>
      </c>
      <c r="C146">
        <v>50679</v>
      </c>
      <c r="D146">
        <v>24275</v>
      </c>
      <c r="E146">
        <v>31325</v>
      </c>
      <c r="F146">
        <v>39569</v>
      </c>
      <c r="G146">
        <v>56025</v>
      </c>
      <c r="H146">
        <v>102078</v>
      </c>
      <c r="I146" t="s">
        <v>927</v>
      </c>
    </row>
    <row r="147" spans="1:9">
      <c r="A147" t="s">
        <v>1034</v>
      </c>
      <c r="B147">
        <v>333</v>
      </c>
      <c r="C147">
        <v>324</v>
      </c>
      <c r="D147">
        <v>148</v>
      </c>
      <c r="E147">
        <v>207</v>
      </c>
      <c r="F147">
        <v>253</v>
      </c>
      <c r="G147">
        <v>373</v>
      </c>
      <c r="H147">
        <v>637</v>
      </c>
      <c r="I147" t="s">
        <v>927</v>
      </c>
    </row>
    <row r="148" spans="1:9">
      <c r="A148" t="s">
        <v>1035</v>
      </c>
    </row>
    <row r="149" spans="1:9">
      <c r="A149" t="s">
        <v>1036</v>
      </c>
      <c r="B149">
        <v>58</v>
      </c>
      <c r="C149">
        <v>60</v>
      </c>
      <c r="D149">
        <v>25</v>
      </c>
      <c r="E149">
        <v>46</v>
      </c>
      <c r="F149">
        <v>53</v>
      </c>
      <c r="G149">
        <v>70</v>
      </c>
      <c r="H149">
        <v>106</v>
      </c>
      <c r="I149">
        <v>49</v>
      </c>
    </row>
    <row r="150" spans="1:9">
      <c r="A150" t="s">
        <v>1037</v>
      </c>
      <c r="B150">
        <v>75</v>
      </c>
      <c r="C150">
        <v>80</v>
      </c>
      <c r="D150">
        <v>38</v>
      </c>
      <c r="E150">
        <v>54</v>
      </c>
      <c r="F150">
        <v>67</v>
      </c>
      <c r="G150">
        <v>96</v>
      </c>
      <c r="H150">
        <v>144</v>
      </c>
      <c r="I150">
        <v>56</v>
      </c>
    </row>
    <row r="151" spans="1:9">
      <c r="A151" t="s">
        <v>1038</v>
      </c>
      <c r="B151">
        <v>25</v>
      </c>
      <c r="C151">
        <v>25</v>
      </c>
      <c r="D151">
        <v>8</v>
      </c>
      <c r="E151">
        <v>15</v>
      </c>
      <c r="F151">
        <v>23</v>
      </c>
      <c r="G151">
        <v>36</v>
      </c>
      <c r="H151">
        <v>44</v>
      </c>
      <c r="I151">
        <v>24</v>
      </c>
    </row>
    <row r="152" spans="1:9">
      <c r="A152" t="s">
        <v>1039</v>
      </c>
      <c r="B152">
        <v>23</v>
      </c>
      <c r="C152">
        <v>23</v>
      </c>
      <c r="D152">
        <v>7</v>
      </c>
      <c r="E152">
        <v>19</v>
      </c>
      <c r="F152">
        <v>14</v>
      </c>
      <c r="G152">
        <v>35</v>
      </c>
      <c r="H152">
        <v>40</v>
      </c>
      <c r="I152">
        <v>22</v>
      </c>
    </row>
    <row r="153" spans="1:9">
      <c r="A153" t="s">
        <v>1040</v>
      </c>
      <c r="B153">
        <v>16</v>
      </c>
      <c r="C153">
        <v>17</v>
      </c>
      <c r="D153">
        <v>3</v>
      </c>
      <c r="E153">
        <v>8</v>
      </c>
      <c r="F153">
        <v>17</v>
      </c>
      <c r="G153">
        <v>17</v>
      </c>
      <c r="H153">
        <v>38</v>
      </c>
      <c r="I153">
        <v>15</v>
      </c>
    </row>
    <row r="154" spans="1:9">
      <c r="A154" t="s">
        <v>1041</v>
      </c>
      <c r="B154">
        <v>12</v>
      </c>
      <c r="C154">
        <v>13</v>
      </c>
      <c r="D154">
        <v>4</v>
      </c>
      <c r="E154">
        <v>10</v>
      </c>
      <c r="F154">
        <v>14</v>
      </c>
      <c r="G154">
        <v>17</v>
      </c>
      <c r="H154">
        <v>18</v>
      </c>
      <c r="I154">
        <v>7</v>
      </c>
    </row>
    <row r="155" spans="1:9">
      <c r="A155" t="s">
        <v>1042</v>
      </c>
      <c r="B155">
        <v>540</v>
      </c>
      <c r="C155">
        <v>545</v>
      </c>
      <c r="D155">
        <v>217</v>
      </c>
      <c r="E155">
        <v>280</v>
      </c>
      <c r="F155">
        <v>429</v>
      </c>
      <c r="G155">
        <v>553</v>
      </c>
      <c r="H155">
        <v>1244</v>
      </c>
      <c r="I155">
        <v>535</v>
      </c>
    </row>
    <row r="156" spans="1:9">
      <c r="A156" t="s">
        <v>1043</v>
      </c>
      <c r="B156" t="s">
        <v>1044</v>
      </c>
      <c r="C156" t="s">
        <v>1045</v>
      </c>
      <c r="D156" t="s">
        <v>1045</v>
      </c>
      <c r="E156" t="s">
        <v>1045</v>
      </c>
      <c r="F156" t="s">
        <v>1045</v>
      </c>
      <c r="G156" t="s">
        <v>1045</v>
      </c>
      <c r="H156" t="s">
        <v>1045</v>
      </c>
      <c r="I156" t="s">
        <v>1044</v>
      </c>
    </row>
    <row r="157" spans="1:9">
      <c r="A157" t="s">
        <v>1046</v>
      </c>
      <c r="B157" t="s">
        <v>1047</v>
      </c>
    </row>
    <row r="158" spans="1:9">
      <c r="A158" t="s">
        <v>1048</v>
      </c>
      <c r="B158" t="s">
        <v>1049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/>
  </sheetViews>
  <sheetFormatPr baseColWidth="10" defaultRowHeight="15" x14ac:dyDescent="0"/>
  <cols>
    <col min="1" max="1" width="42.5" bestFit="1" customWidth="1"/>
    <col min="2" max="2" width="11.33203125" bestFit="1" customWidth="1"/>
    <col min="4" max="4" width="8.6640625" bestFit="1" customWidth="1"/>
    <col min="5" max="5" width="10.1640625" bestFit="1" customWidth="1"/>
    <col min="6" max="6" width="10.6640625" bestFit="1" customWidth="1"/>
    <col min="7" max="8" width="8.6640625" bestFit="1" customWidth="1"/>
    <col min="9" max="9" width="12" bestFit="1" customWidth="1"/>
  </cols>
  <sheetData>
    <row r="1" spans="1:9">
      <c r="A1" t="s">
        <v>754</v>
      </c>
    </row>
    <row r="2" spans="1:9">
      <c r="A2" t="s">
        <v>755</v>
      </c>
    </row>
    <row r="3" spans="1:9">
      <c r="B3" t="s">
        <v>757</v>
      </c>
      <c r="E3" t="s">
        <v>758</v>
      </c>
      <c r="F3" t="s">
        <v>759</v>
      </c>
      <c r="G3" t="s">
        <v>760</v>
      </c>
      <c r="H3" t="s">
        <v>761</v>
      </c>
      <c r="I3" t="s">
        <v>762</v>
      </c>
    </row>
    <row r="4" spans="1:9">
      <c r="A4" t="s">
        <v>763</v>
      </c>
      <c r="B4" t="s">
        <v>764</v>
      </c>
      <c r="C4" t="s">
        <v>765</v>
      </c>
      <c r="D4" t="s">
        <v>766</v>
      </c>
      <c r="E4" t="s">
        <v>767</v>
      </c>
      <c r="F4" t="s">
        <v>768</v>
      </c>
      <c r="G4" t="s">
        <v>769</v>
      </c>
      <c r="H4" t="s">
        <v>770</v>
      </c>
      <c r="I4" t="s">
        <v>771</v>
      </c>
    </row>
    <row r="5" spans="1:9">
      <c r="B5" t="s">
        <v>772</v>
      </c>
      <c r="C5" t="s">
        <v>758</v>
      </c>
      <c r="D5">
        <v>20</v>
      </c>
      <c r="E5">
        <v>20</v>
      </c>
      <c r="F5">
        <v>20</v>
      </c>
      <c r="G5">
        <v>20</v>
      </c>
      <c r="H5">
        <v>20</v>
      </c>
      <c r="I5" t="s">
        <v>773</v>
      </c>
    </row>
    <row r="6" spans="1:9">
      <c r="C6" t="s">
        <v>771</v>
      </c>
      <c r="D6" t="s">
        <v>774</v>
      </c>
      <c r="E6" t="s">
        <v>774</v>
      </c>
      <c r="F6" t="s">
        <v>774</v>
      </c>
      <c r="G6" t="s">
        <v>774</v>
      </c>
      <c r="H6" t="s">
        <v>774</v>
      </c>
    </row>
    <row r="7" spans="1:9">
      <c r="A7" t="s">
        <v>775</v>
      </c>
      <c r="B7">
        <v>94862</v>
      </c>
      <c r="C7">
        <v>81354</v>
      </c>
      <c r="D7">
        <v>16243</v>
      </c>
      <c r="E7">
        <v>16266</v>
      </c>
      <c r="F7">
        <v>16276</v>
      </c>
      <c r="G7">
        <v>16254</v>
      </c>
      <c r="H7">
        <v>16315</v>
      </c>
      <c r="I7">
        <v>13508</v>
      </c>
    </row>
    <row r="8" spans="1:9">
      <c r="A8" t="s">
        <v>776</v>
      </c>
      <c r="B8">
        <v>37073</v>
      </c>
      <c r="C8">
        <v>30900</v>
      </c>
      <c r="D8">
        <v>5818</v>
      </c>
      <c r="E8">
        <v>5987</v>
      </c>
      <c r="F8">
        <v>6186</v>
      </c>
      <c r="G8">
        <v>6240</v>
      </c>
      <c r="H8">
        <v>6669</v>
      </c>
      <c r="I8">
        <v>6173</v>
      </c>
    </row>
    <row r="9" spans="1:9">
      <c r="A9" t="s">
        <v>777</v>
      </c>
    </row>
    <row r="10" spans="1:9">
      <c r="A10" t="s">
        <v>778</v>
      </c>
      <c r="B10">
        <v>28540</v>
      </c>
      <c r="C10">
        <v>28540</v>
      </c>
      <c r="D10">
        <v>4942</v>
      </c>
      <c r="E10">
        <v>12872</v>
      </c>
      <c r="F10">
        <v>22570</v>
      </c>
      <c r="G10">
        <v>34974</v>
      </c>
      <c r="H10">
        <v>67199</v>
      </c>
      <c r="I10">
        <v>-1</v>
      </c>
    </row>
    <row r="11" spans="1:9">
      <c r="A11" t="s">
        <v>779</v>
      </c>
      <c r="B11">
        <v>26149</v>
      </c>
      <c r="C11">
        <v>26149</v>
      </c>
      <c r="D11">
        <v>4854</v>
      </c>
      <c r="E11">
        <v>12309</v>
      </c>
      <c r="F11">
        <v>21174</v>
      </c>
      <c r="G11">
        <v>32125</v>
      </c>
      <c r="H11">
        <v>60157</v>
      </c>
      <c r="I11">
        <v>-1</v>
      </c>
    </row>
    <row r="12" spans="1:9">
      <c r="A12" t="s">
        <v>780</v>
      </c>
      <c r="B12">
        <v>2.6</v>
      </c>
      <c r="C12">
        <v>2.6</v>
      </c>
      <c r="D12">
        <v>1.8</v>
      </c>
      <c r="E12">
        <v>2.2999999999999998</v>
      </c>
      <c r="F12">
        <v>2.6</v>
      </c>
      <c r="G12">
        <v>3</v>
      </c>
      <c r="H12">
        <v>3.1</v>
      </c>
      <c r="I12">
        <v>2.7</v>
      </c>
    </row>
    <row r="13" spans="1:9">
      <c r="A13" t="s">
        <v>781</v>
      </c>
      <c r="B13">
        <v>47</v>
      </c>
      <c r="C13">
        <v>46.9</v>
      </c>
      <c r="D13">
        <v>51.8</v>
      </c>
      <c r="E13">
        <v>49.6</v>
      </c>
      <c r="F13">
        <v>45.4</v>
      </c>
      <c r="G13">
        <v>42.9</v>
      </c>
      <c r="H13">
        <v>44.8</v>
      </c>
      <c r="I13">
        <v>47.6</v>
      </c>
    </row>
    <row r="14" spans="1:9">
      <c r="A14" t="s">
        <v>782</v>
      </c>
    </row>
    <row r="15" spans="1:9">
      <c r="A15" t="s">
        <v>783</v>
      </c>
      <c r="B15">
        <v>1.4</v>
      </c>
      <c r="C15">
        <v>1.4</v>
      </c>
      <c r="D15">
        <v>0.6</v>
      </c>
      <c r="E15">
        <v>1</v>
      </c>
      <c r="F15">
        <v>1.4</v>
      </c>
      <c r="G15">
        <v>1.8</v>
      </c>
      <c r="H15">
        <v>2.1</v>
      </c>
      <c r="I15">
        <v>1.4</v>
      </c>
    </row>
    <row r="16" spans="1:9">
      <c r="A16" t="s">
        <v>784</v>
      </c>
      <c r="B16">
        <v>2</v>
      </c>
      <c r="C16">
        <v>2</v>
      </c>
      <c r="D16">
        <v>0.9</v>
      </c>
      <c r="E16">
        <v>1.5</v>
      </c>
      <c r="F16">
        <v>2.1</v>
      </c>
      <c r="G16">
        <v>2.6</v>
      </c>
      <c r="H16">
        <v>3</v>
      </c>
      <c r="I16">
        <v>2</v>
      </c>
    </row>
    <row r="17" spans="1:9">
      <c r="A17" t="s">
        <v>785</v>
      </c>
      <c r="B17">
        <v>0.7</v>
      </c>
      <c r="C17">
        <v>0.7</v>
      </c>
      <c r="D17">
        <v>0.4</v>
      </c>
      <c r="E17">
        <v>0.6</v>
      </c>
      <c r="F17">
        <v>0.7</v>
      </c>
      <c r="G17">
        <v>0.9</v>
      </c>
      <c r="H17">
        <v>0.8</v>
      </c>
      <c r="I17">
        <v>0.7</v>
      </c>
    </row>
    <row r="18" spans="1:9">
      <c r="A18" t="s">
        <v>786</v>
      </c>
      <c r="B18">
        <v>0.3</v>
      </c>
      <c r="C18">
        <v>0.3</v>
      </c>
      <c r="D18">
        <v>0.4</v>
      </c>
      <c r="E18">
        <v>0.5</v>
      </c>
      <c r="F18">
        <v>0.3</v>
      </c>
      <c r="G18">
        <v>0.2</v>
      </c>
      <c r="H18">
        <v>0.1</v>
      </c>
      <c r="I18">
        <v>0.3</v>
      </c>
    </row>
    <row r="19" spans="1:9">
      <c r="A19" t="s">
        <v>787</v>
      </c>
    </row>
    <row r="20" spans="1:9">
      <c r="A20" t="s">
        <v>598</v>
      </c>
    </row>
    <row r="21" spans="1:9">
      <c r="A21" t="s">
        <v>788</v>
      </c>
      <c r="B21">
        <v>67</v>
      </c>
      <c r="C21">
        <v>66</v>
      </c>
      <c r="D21">
        <v>40</v>
      </c>
      <c r="E21">
        <v>57</v>
      </c>
      <c r="F21">
        <v>69</v>
      </c>
      <c r="G21">
        <v>79</v>
      </c>
      <c r="H21">
        <v>86</v>
      </c>
      <c r="I21">
        <v>70</v>
      </c>
    </row>
    <row r="22" spans="1:9">
      <c r="A22" t="s">
        <v>789</v>
      </c>
      <c r="B22">
        <v>33</v>
      </c>
      <c r="C22">
        <v>34</v>
      </c>
      <c r="D22">
        <v>60</v>
      </c>
      <c r="E22">
        <v>43</v>
      </c>
      <c r="F22">
        <v>31</v>
      </c>
      <c r="G22">
        <v>21</v>
      </c>
      <c r="H22">
        <v>14</v>
      </c>
      <c r="I22">
        <v>30</v>
      </c>
    </row>
    <row r="23" spans="1:9">
      <c r="A23" t="s">
        <v>599</v>
      </c>
    </row>
    <row r="24" spans="1:9">
      <c r="A24" t="s">
        <v>790</v>
      </c>
      <c r="B24">
        <v>38</v>
      </c>
      <c r="C24">
        <v>38</v>
      </c>
      <c r="D24">
        <v>12</v>
      </c>
      <c r="E24">
        <v>18</v>
      </c>
      <c r="F24">
        <v>31</v>
      </c>
      <c r="G24">
        <v>54</v>
      </c>
      <c r="H24">
        <v>72</v>
      </c>
      <c r="I24">
        <v>38</v>
      </c>
    </row>
    <row r="25" spans="1:9">
      <c r="A25" t="s">
        <v>791</v>
      </c>
      <c r="B25">
        <v>24</v>
      </c>
      <c r="C25">
        <v>24</v>
      </c>
      <c r="D25">
        <v>29</v>
      </c>
      <c r="E25">
        <v>31</v>
      </c>
      <c r="F25">
        <v>27</v>
      </c>
      <c r="G25">
        <v>17</v>
      </c>
      <c r="H25">
        <v>15</v>
      </c>
      <c r="I25">
        <v>27</v>
      </c>
    </row>
    <row r="26" spans="1:9">
      <c r="A26" t="s">
        <v>792</v>
      </c>
      <c r="B26">
        <v>38</v>
      </c>
      <c r="C26">
        <v>39</v>
      </c>
      <c r="D26">
        <v>59</v>
      </c>
      <c r="E26">
        <v>51</v>
      </c>
      <c r="F26">
        <v>42</v>
      </c>
      <c r="G26">
        <v>28</v>
      </c>
      <c r="H26">
        <v>13</v>
      </c>
      <c r="I26">
        <v>35</v>
      </c>
    </row>
    <row r="27" spans="1:9">
      <c r="A27" t="s">
        <v>604</v>
      </c>
    </row>
    <row r="28" spans="1:9">
      <c r="A28" t="s">
        <v>793</v>
      </c>
      <c r="B28">
        <v>11</v>
      </c>
      <c r="C28">
        <v>11</v>
      </c>
      <c r="D28">
        <v>21</v>
      </c>
      <c r="E28">
        <v>12</v>
      </c>
      <c r="F28">
        <v>10</v>
      </c>
      <c r="G28">
        <v>5</v>
      </c>
      <c r="H28">
        <v>5</v>
      </c>
      <c r="I28">
        <v>12</v>
      </c>
    </row>
    <row r="29" spans="1:9">
      <c r="A29" t="s">
        <v>794</v>
      </c>
      <c r="B29">
        <v>89</v>
      </c>
      <c r="C29">
        <v>89</v>
      </c>
      <c r="D29">
        <v>79</v>
      </c>
      <c r="E29">
        <v>88</v>
      </c>
      <c r="F29">
        <v>90</v>
      </c>
      <c r="G29">
        <v>95</v>
      </c>
      <c r="H29">
        <v>95</v>
      </c>
      <c r="I29">
        <v>88</v>
      </c>
    </row>
    <row r="30" spans="1:9">
      <c r="A30" t="s">
        <v>610</v>
      </c>
    </row>
    <row r="31" spans="1:9">
      <c r="A31" t="s">
        <v>795</v>
      </c>
      <c r="B31">
        <v>11</v>
      </c>
      <c r="C31">
        <v>11</v>
      </c>
      <c r="D31">
        <v>23</v>
      </c>
      <c r="E31">
        <v>17</v>
      </c>
      <c r="F31">
        <v>9</v>
      </c>
      <c r="G31">
        <v>5</v>
      </c>
      <c r="H31">
        <v>2</v>
      </c>
      <c r="I31">
        <v>9</v>
      </c>
    </row>
    <row r="32" spans="1:9">
      <c r="A32" t="s">
        <v>796</v>
      </c>
      <c r="B32">
        <v>45</v>
      </c>
      <c r="C32">
        <v>44</v>
      </c>
      <c r="D32">
        <v>48</v>
      </c>
      <c r="E32">
        <v>52</v>
      </c>
      <c r="F32">
        <v>50</v>
      </c>
      <c r="G32">
        <v>42</v>
      </c>
      <c r="H32">
        <v>29</v>
      </c>
      <c r="I32">
        <v>48</v>
      </c>
    </row>
    <row r="33" spans="1:9">
      <c r="A33" t="s">
        <v>797</v>
      </c>
      <c r="B33">
        <v>44</v>
      </c>
      <c r="C33">
        <v>44</v>
      </c>
      <c r="D33">
        <v>28</v>
      </c>
      <c r="E33">
        <v>30</v>
      </c>
      <c r="F33">
        <v>42</v>
      </c>
      <c r="G33">
        <v>54</v>
      </c>
      <c r="H33">
        <v>69</v>
      </c>
      <c r="I33">
        <v>42</v>
      </c>
    </row>
    <row r="34" spans="1:9">
      <c r="A34" t="s">
        <v>798</v>
      </c>
      <c r="B34">
        <v>1</v>
      </c>
      <c r="C34">
        <v>1</v>
      </c>
      <c r="D34">
        <v>2</v>
      </c>
      <c r="E34">
        <v>1</v>
      </c>
      <c r="F34">
        <v>0</v>
      </c>
      <c r="G34">
        <v>0</v>
      </c>
      <c r="H34">
        <v>0</v>
      </c>
      <c r="I34">
        <v>1</v>
      </c>
    </row>
    <row r="35" spans="1:9">
      <c r="A35" t="s">
        <v>799</v>
      </c>
      <c r="B35">
        <v>86</v>
      </c>
      <c r="C35">
        <v>86</v>
      </c>
      <c r="D35">
        <v>59</v>
      </c>
      <c r="E35">
        <v>85</v>
      </c>
      <c r="F35">
        <v>94</v>
      </c>
      <c r="G35">
        <v>97</v>
      </c>
      <c r="H35">
        <v>97</v>
      </c>
      <c r="I35">
        <v>84</v>
      </c>
    </row>
    <row r="36" spans="1:9">
      <c r="A36" t="s">
        <v>800</v>
      </c>
      <c r="B36">
        <v>25892</v>
      </c>
      <c r="C36">
        <v>26389</v>
      </c>
      <c r="D36">
        <v>10893</v>
      </c>
      <c r="E36">
        <v>16880</v>
      </c>
      <c r="F36">
        <v>23290</v>
      </c>
      <c r="G36">
        <v>32084</v>
      </c>
      <c r="H36">
        <v>48718</v>
      </c>
      <c r="I36">
        <v>23360</v>
      </c>
    </row>
    <row r="37" spans="1:9">
      <c r="A37" t="s">
        <v>801</v>
      </c>
      <c r="B37">
        <v>3748</v>
      </c>
      <c r="C37">
        <v>3804</v>
      </c>
      <c r="D37">
        <v>1950</v>
      </c>
      <c r="E37">
        <v>2815</v>
      </c>
      <c r="F37">
        <v>3545</v>
      </c>
      <c r="G37">
        <v>4633</v>
      </c>
      <c r="H37">
        <v>6071</v>
      </c>
      <c r="I37">
        <v>3545</v>
      </c>
    </row>
    <row r="38" spans="1:9">
      <c r="A38" t="s">
        <v>802</v>
      </c>
      <c r="B38">
        <v>2136</v>
      </c>
      <c r="C38">
        <v>2177</v>
      </c>
      <c r="D38">
        <v>1322</v>
      </c>
      <c r="E38">
        <v>1831</v>
      </c>
      <c r="F38">
        <v>2074</v>
      </c>
      <c r="G38">
        <v>2570</v>
      </c>
      <c r="H38">
        <v>3084</v>
      </c>
      <c r="I38">
        <v>1977</v>
      </c>
    </row>
    <row r="39" spans="1:9">
      <c r="A39" t="s">
        <v>803</v>
      </c>
      <c r="B39">
        <v>312</v>
      </c>
      <c r="C39">
        <v>317</v>
      </c>
      <c r="D39">
        <v>194</v>
      </c>
      <c r="E39">
        <v>269</v>
      </c>
      <c r="F39">
        <v>303</v>
      </c>
      <c r="G39">
        <v>371</v>
      </c>
      <c r="H39">
        <v>447</v>
      </c>
      <c r="I39">
        <v>293</v>
      </c>
    </row>
    <row r="40" spans="1:9">
      <c r="A40" t="s">
        <v>447</v>
      </c>
      <c r="B40">
        <v>109</v>
      </c>
      <c r="C40">
        <v>111</v>
      </c>
      <c r="D40">
        <v>73</v>
      </c>
      <c r="E40">
        <v>103</v>
      </c>
      <c r="F40">
        <v>107</v>
      </c>
      <c r="G40">
        <v>131</v>
      </c>
      <c r="H40">
        <v>142</v>
      </c>
      <c r="I40">
        <v>102</v>
      </c>
    </row>
    <row r="41" spans="1:9">
      <c r="A41" t="s">
        <v>448</v>
      </c>
      <c r="B41">
        <v>203</v>
      </c>
      <c r="C41">
        <v>206</v>
      </c>
      <c r="D41">
        <v>121</v>
      </c>
      <c r="E41">
        <v>167</v>
      </c>
      <c r="F41">
        <v>196</v>
      </c>
      <c r="G41">
        <v>240</v>
      </c>
      <c r="H41">
        <v>305</v>
      </c>
      <c r="I41">
        <v>191</v>
      </c>
    </row>
    <row r="42" spans="1:9">
      <c r="A42" t="s">
        <v>804</v>
      </c>
      <c r="B42">
        <v>551</v>
      </c>
      <c r="C42">
        <v>560</v>
      </c>
      <c r="D42">
        <v>347</v>
      </c>
      <c r="E42">
        <v>499</v>
      </c>
      <c r="F42">
        <v>521</v>
      </c>
      <c r="G42">
        <v>636</v>
      </c>
      <c r="H42">
        <v>795</v>
      </c>
      <c r="I42">
        <v>517</v>
      </c>
    </row>
    <row r="43" spans="1:9">
      <c r="A43" t="s">
        <v>450</v>
      </c>
      <c r="B43">
        <v>182</v>
      </c>
      <c r="C43">
        <v>184</v>
      </c>
      <c r="D43">
        <v>96</v>
      </c>
      <c r="E43">
        <v>169</v>
      </c>
      <c r="F43">
        <v>180</v>
      </c>
      <c r="G43">
        <v>217</v>
      </c>
      <c r="H43">
        <v>256</v>
      </c>
      <c r="I43">
        <v>177</v>
      </c>
    </row>
    <row r="44" spans="1:9">
      <c r="A44" t="s">
        <v>451</v>
      </c>
      <c r="B44">
        <v>110</v>
      </c>
      <c r="C44">
        <v>114</v>
      </c>
      <c r="D44">
        <v>82</v>
      </c>
      <c r="E44">
        <v>104</v>
      </c>
      <c r="F44">
        <v>107</v>
      </c>
      <c r="G44">
        <v>123</v>
      </c>
      <c r="H44">
        <v>155</v>
      </c>
      <c r="I44">
        <v>93</v>
      </c>
    </row>
    <row r="45" spans="1:9">
      <c r="A45" t="s">
        <v>452</v>
      </c>
      <c r="B45">
        <v>82</v>
      </c>
      <c r="C45">
        <v>84</v>
      </c>
      <c r="D45">
        <v>52</v>
      </c>
      <c r="E45">
        <v>72</v>
      </c>
      <c r="F45">
        <v>77</v>
      </c>
      <c r="G45">
        <v>97</v>
      </c>
      <c r="H45">
        <v>120</v>
      </c>
      <c r="I45">
        <v>77</v>
      </c>
    </row>
    <row r="46" spans="1:9">
      <c r="A46" t="s">
        <v>453</v>
      </c>
      <c r="B46">
        <v>84</v>
      </c>
      <c r="C46">
        <v>85</v>
      </c>
      <c r="D46">
        <v>55</v>
      </c>
      <c r="E46">
        <v>71</v>
      </c>
      <c r="F46">
        <v>80</v>
      </c>
      <c r="G46">
        <v>91</v>
      </c>
      <c r="H46">
        <v>130</v>
      </c>
      <c r="I46">
        <v>79</v>
      </c>
    </row>
    <row r="47" spans="1:9">
      <c r="A47" t="s">
        <v>454</v>
      </c>
      <c r="B47">
        <v>65</v>
      </c>
      <c r="C47">
        <v>65</v>
      </c>
      <c r="D47">
        <v>40</v>
      </c>
      <c r="E47">
        <v>55</v>
      </c>
      <c r="F47">
        <v>50</v>
      </c>
      <c r="G47">
        <v>77</v>
      </c>
      <c r="H47">
        <v>104</v>
      </c>
      <c r="I47">
        <v>64</v>
      </c>
    </row>
    <row r="48" spans="1:9">
      <c r="A48" t="s">
        <v>455</v>
      </c>
      <c r="B48">
        <v>28</v>
      </c>
      <c r="C48">
        <v>28</v>
      </c>
      <c r="D48">
        <v>23</v>
      </c>
      <c r="E48">
        <v>28</v>
      </c>
      <c r="F48">
        <v>28</v>
      </c>
      <c r="G48">
        <v>30</v>
      </c>
      <c r="H48">
        <v>30</v>
      </c>
      <c r="I48">
        <v>27</v>
      </c>
    </row>
    <row r="49" spans="1:9">
      <c r="A49" t="s">
        <v>805</v>
      </c>
      <c r="B49">
        <v>274</v>
      </c>
      <c r="C49">
        <v>278</v>
      </c>
      <c r="D49">
        <v>164</v>
      </c>
      <c r="E49">
        <v>234</v>
      </c>
      <c r="F49">
        <v>272</v>
      </c>
      <c r="G49">
        <v>337</v>
      </c>
      <c r="H49">
        <v>381</v>
      </c>
      <c r="I49">
        <v>260</v>
      </c>
    </row>
    <row r="50" spans="1:9">
      <c r="A50" t="s">
        <v>457</v>
      </c>
      <c r="B50">
        <v>134</v>
      </c>
      <c r="C50">
        <v>134</v>
      </c>
      <c r="D50">
        <v>91</v>
      </c>
      <c r="E50">
        <v>124</v>
      </c>
      <c r="F50">
        <v>133</v>
      </c>
      <c r="G50">
        <v>156</v>
      </c>
      <c r="H50">
        <v>168</v>
      </c>
      <c r="I50">
        <v>131</v>
      </c>
    </row>
    <row r="51" spans="1:9">
      <c r="A51" t="s">
        <v>458</v>
      </c>
      <c r="B51">
        <v>141</v>
      </c>
      <c r="C51">
        <v>144</v>
      </c>
      <c r="D51">
        <v>73</v>
      </c>
      <c r="E51">
        <v>110</v>
      </c>
      <c r="F51">
        <v>139</v>
      </c>
      <c r="G51">
        <v>181</v>
      </c>
      <c r="H51">
        <v>214</v>
      </c>
      <c r="I51">
        <v>129</v>
      </c>
    </row>
    <row r="52" spans="1:9">
      <c r="A52" t="s">
        <v>806</v>
      </c>
      <c r="B52">
        <v>373</v>
      </c>
      <c r="C52">
        <v>376</v>
      </c>
      <c r="D52">
        <v>247</v>
      </c>
      <c r="E52">
        <v>323</v>
      </c>
      <c r="F52">
        <v>352</v>
      </c>
      <c r="G52">
        <v>442</v>
      </c>
      <c r="H52">
        <v>517</v>
      </c>
      <c r="I52">
        <v>360</v>
      </c>
    </row>
    <row r="53" spans="1:9">
      <c r="A53" t="s">
        <v>460</v>
      </c>
      <c r="B53">
        <v>121</v>
      </c>
      <c r="C53">
        <v>121</v>
      </c>
      <c r="D53">
        <v>76</v>
      </c>
      <c r="E53">
        <v>102</v>
      </c>
      <c r="F53">
        <v>112</v>
      </c>
      <c r="G53">
        <v>145</v>
      </c>
      <c r="H53">
        <v>170</v>
      </c>
      <c r="I53">
        <v>119</v>
      </c>
    </row>
    <row r="54" spans="1:9">
      <c r="A54" t="s">
        <v>461</v>
      </c>
      <c r="B54">
        <v>110</v>
      </c>
      <c r="C54">
        <v>111</v>
      </c>
      <c r="D54">
        <v>78</v>
      </c>
      <c r="E54">
        <v>99</v>
      </c>
      <c r="F54">
        <v>104</v>
      </c>
      <c r="G54">
        <v>121</v>
      </c>
      <c r="H54">
        <v>151</v>
      </c>
      <c r="I54">
        <v>109</v>
      </c>
    </row>
    <row r="55" spans="1:9">
      <c r="A55" t="s">
        <v>462</v>
      </c>
      <c r="B55">
        <v>85</v>
      </c>
      <c r="C55">
        <v>87</v>
      </c>
      <c r="D55">
        <v>56</v>
      </c>
      <c r="E55">
        <v>74</v>
      </c>
      <c r="F55">
        <v>79</v>
      </c>
      <c r="G55">
        <v>104</v>
      </c>
      <c r="H55">
        <v>121</v>
      </c>
      <c r="I55">
        <v>77</v>
      </c>
    </row>
    <row r="56" spans="1:9">
      <c r="A56" t="s">
        <v>463</v>
      </c>
      <c r="B56">
        <v>57</v>
      </c>
      <c r="C56">
        <v>58</v>
      </c>
      <c r="D56">
        <v>38</v>
      </c>
      <c r="E56">
        <v>48</v>
      </c>
      <c r="F56">
        <v>57</v>
      </c>
      <c r="G56">
        <v>72</v>
      </c>
      <c r="H56">
        <v>75</v>
      </c>
      <c r="I56">
        <v>55</v>
      </c>
    </row>
    <row r="57" spans="1:9">
      <c r="A57" t="s">
        <v>807</v>
      </c>
      <c r="B57">
        <v>625</v>
      </c>
      <c r="C57">
        <v>646</v>
      </c>
      <c r="D57">
        <v>370</v>
      </c>
      <c r="E57">
        <v>505</v>
      </c>
      <c r="F57">
        <v>625</v>
      </c>
      <c r="G57">
        <v>784</v>
      </c>
      <c r="H57">
        <v>942</v>
      </c>
      <c r="I57">
        <v>546</v>
      </c>
    </row>
    <row r="58" spans="1:9">
      <c r="A58" t="s">
        <v>465</v>
      </c>
      <c r="B58">
        <v>78</v>
      </c>
      <c r="C58">
        <v>81</v>
      </c>
      <c r="D58">
        <v>45</v>
      </c>
      <c r="E58">
        <v>67</v>
      </c>
      <c r="F58">
        <v>75</v>
      </c>
      <c r="G58">
        <v>100</v>
      </c>
      <c r="H58">
        <v>116</v>
      </c>
      <c r="I58">
        <v>69</v>
      </c>
    </row>
    <row r="59" spans="1:9">
      <c r="A59" t="s">
        <v>466</v>
      </c>
      <c r="B59">
        <v>55</v>
      </c>
      <c r="C59">
        <v>57</v>
      </c>
      <c r="D59">
        <v>37</v>
      </c>
      <c r="E59">
        <v>48</v>
      </c>
      <c r="F59">
        <v>58</v>
      </c>
      <c r="G59">
        <v>68</v>
      </c>
      <c r="H59">
        <v>72</v>
      </c>
      <c r="I59">
        <v>46</v>
      </c>
    </row>
    <row r="60" spans="1:9">
      <c r="A60" t="s">
        <v>467</v>
      </c>
      <c r="B60">
        <v>264</v>
      </c>
      <c r="C60">
        <v>273</v>
      </c>
      <c r="D60">
        <v>153</v>
      </c>
      <c r="E60">
        <v>210</v>
      </c>
      <c r="F60">
        <v>270</v>
      </c>
      <c r="G60">
        <v>334</v>
      </c>
      <c r="H60">
        <v>397</v>
      </c>
      <c r="I60">
        <v>229</v>
      </c>
    </row>
    <row r="61" spans="1:9">
      <c r="A61" t="s">
        <v>468</v>
      </c>
      <c r="B61">
        <v>199</v>
      </c>
      <c r="C61">
        <v>204</v>
      </c>
      <c r="D61">
        <v>125</v>
      </c>
      <c r="E61">
        <v>167</v>
      </c>
      <c r="F61">
        <v>202</v>
      </c>
      <c r="G61">
        <v>239</v>
      </c>
      <c r="H61">
        <v>288</v>
      </c>
      <c r="I61">
        <v>176</v>
      </c>
    </row>
    <row r="62" spans="1:9">
      <c r="A62" t="s">
        <v>808</v>
      </c>
      <c r="B62">
        <v>30</v>
      </c>
      <c r="C62">
        <v>31</v>
      </c>
      <c r="D62">
        <v>10</v>
      </c>
      <c r="E62">
        <v>13</v>
      </c>
      <c r="F62">
        <v>21</v>
      </c>
      <c r="G62">
        <v>42</v>
      </c>
      <c r="H62">
        <v>69</v>
      </c>
      <c r="I62">
        <v>26</v>
      </c>
    </row>
    <row r="63" spans="1:9">
      <c r="A63" t="s">
        <v>809</v>
      </c>
      <c r="B63">
        <v>1612</v>
      </c>
      <c r="C63">
        <v>1627</v>
      </c>
      <c r="D63">
        <v>628</v>
      </c>
      <c r="E63">
        <v>984</v>
      </c>
      <c r="F63">
        <v>1471</v>
      </c>
      <c r="G63">
        <v>2063</v>
      </c>
      <c r="H63">
        <v>2987</v>
      </c>
      <c r="I63">
        <v>1568</v>
      </c>
    </row>
    <row r="64" spans="1:9">
      <c r="A64" t="s">
        <v>810</v>
      </c>
      <c r="B64">
        <v>269</v>
      </c>
      <c r="C64">
        <v>282</v>
      </c>
      <c r="D64">
        <v>144</v>
      </c>
      <c r="E64">
        <v>185</v>
      </c>
      <c r="F64">
        <v>264</v>
      </c>
      <c r="G64">
        <v>343</v>
      </c>
      <c r="H64">
        <v>472</v>
      </c>
      <c r="I64">
        <v>219</v>
      </c>
    </row>
    <row r="65" spans="1:9">
      <c r="A65" t="s">
        <v>811</v>
      </c>
      <c r="B65">
        <v>8079</v>
      </c>
      <c r="C65">
        <v>8069</v>
      </c>
      <c r="D65">
        <v>3957</v>
      </c>
      <c r="E65">
        <v>5510</v>
      </c>
      <c r="F65">
        <v>7051</v>
      </c>
      <c r="G65">
        <v>9370</v>
      </c>
      <c r="H65">
        <v>14434</v>
      </c>
      <c r="I65">
        <v>8236</v>
      </c>
    </row>
    <row r="66" spans="1:9">
      <c r="A66" t="s">
        <v>812</v>
      </c>
      <c r="B66">
        <v>4493</v>
      </c>
      <c r="C66">
        <v>4470</v>
      </c>
      <c r="D66">
        <v>2209</v>
      </c>
      <c r="E66">
        <v>2982</v>
      </c>
      <c r="F66">
        <v>3850</v>
      </c>
      <c r="G66">
        <v>5171</v>
      </c>
      <c r="H66">
        <v>8126</v>
      </c>
      <c r="I66">
        <v>4628</v>
      </c>
    </row>
    <row r="67" spans="1:9">
      <c r="A67" t="s">
        <v>813</v>
      </c>
      <c r="B67">
        <v>2569</v>
      </c>
      <c r="C67">
        <v>2554</v>
      </c>
      <c r="D67">
        <v>708</v>
      </c>
      <c r="E67">
        <v>1013</v>
      </c>
      <c r="F67">
        <v>1708</v>
      </c>
      <c r="G67">
        <v>3157</v>
      </c>
      <c r="H67">
        <v>6172</v>
      </c>
      <c r="I67">
        <v>2657</v>
      </c>
    </row>
    <row r="68" spans="1:9">
      <c r="A68" t="s">
        <v>814</v>
      </c>
      <c r="B68">
        <v>1569</v>
      </c>
      <c r="C68">
        <v>1560</v>
      </c>
      <c r="D68">
        <v>285</v>
      </c>
      <c r="E68">
        <v>380</v>
      </c>
      <c r="F68">
        <v>859</v>
      </c>
      <c r="G68">
        <v>2059</v>
      </c>
      <c r="H68">
        <v>4211</v>
      </c>
      <c r="I68">
        <v>1620</v>
      </c>
    </row>
    <row r="69" spans="1:9">
      <c r="A69" t="s">
        <v>477</v>
      </c>
      <c r="B69">
        <v>504</v>
      </c>
      <c r="C69">
        <v>496</v>
      </c>
      <c r="D69">
        <v>189</v>
      </c>
      <c r="E69">
        <v>308</v>
      </c>
      <c r="F69">
        <v>380</v>
      </c>
      <c r="G69">
        <v>585</v>
      </c>
      <c r="H69">
        <v>1016</v>
      </c>
      <c r="I69">
        <v>549</v>
      </c>
    </row>
    <row r="70" spans="1:9">
      <c r="A70" t="s">
        <v>815</v>
      </c>
      <c r="B70">
        <v>496</v>
      </c>
      <c r="C70">
        <v>497</v>
      </c>
      <c r="D70">
        <v>233</v>
      </c>
      <c r="E70">
        <v>325</v>
      </c>
      <c r="F70">
        <v>469</v>
      </c>
      <c r="G70">
        <v>513</v>
      </c>
      <c r="H70">
        <v>945</v>
      </c>
      <c r="I70">
        <v>487</v>
      </c>
    </row>
    <row r="71" spans="1:9">
      <c r="A71" t="s">
        <v>816</v>
      </c>
      <c r="B71">
        <v>1468</v>
      </c>
      <c r="C71">
        <v>1469</v>
      </c>
      <c r="D71">
        <v>1372</v>
      </c>
      <c r="E71">
        <v>1710</v>
      </c>
      <c r="F71">
        <v>1830</v>
      </c>
      <c r="G71">
        <v>1504</v>
      </c>
      <c r="H71">
        <v>933</v>
      </c>
      <c r="I71">
        <v>1458</v>
      </c>
    </row>
    <row r="72" spans="1:9">
      <c r="A72" t="s">
        <v>817</v>
      </c>
      <c r="B72">
        <v>456</v>
      </c>
      <c r="C72">
        <v>447</v>
      </c>
      <c r="D72">
        <v>129</v>
      </c>
      <c r="E72">
        <v>260</v>
      </c>
      <c r="F72">
        <v>312</v>
      </c>
      <c r="G72">
        <v>509</v>
      </c>
      <c r="H72">
        <v>1021</v>
      </c>
      <c r="I72">
        <v>513</v>
      </c>
    </row>
    <row r="73" spans="1:9">
      <c r="A73" t="s">
        <v>818</v>
      </c>
      <c r="B73">
        <v>1747</v>
      </c>
      <c r="C73">
        <v>1726</v>
      </c>
      <c r="D73">
        <v>1121</v>
      </c>
      <c r="E73">
        <v>1432</v>
      </c>
      <c r="F73">
        <v>1675</v>
      </c>
      <c r="G73">
        <v>1928</v>
      </c>
      <c r="H73">
        <v>2473</v>
      </c>
      <c r="I73">
        <v>1875</v>
      </c>
    </row>
    <row r="74" spans="1:9">
      <c r="A74" t="s">
        <v>819</v>
      </c>
      <c r="B74">
        <v>234</v>
      </c>
      <c r="C74">
        <v>232</v>
      </c>
      <c r="D74">
        <v>152</v>
      </c>
      <c r="E74">
        <v>207</v>
      </c>
      <c r="F74">
        <v>216</v>
      </c>
      <c r="G74">
        <v>243</v>
      </c>
      <c r="H74">
        <v>342</v>
      </c>
      <c r="I74">
        <v>243</v>
      </c>
    </row>
    <row r="75" spans="1:9">
      <c r="A75" t="s">
        <v>820</v>
      </c>
      <c r="B75">
        <v>709</v>
      </c>
      <c r="C75">
        <v>700</v>
      </c>
      <c r="D75">
        <v>442</v>
      </c>
      <c r="E75">
        <v>578</v>
      </c>
      <c r="F75">
        <v>676</v>
      </c>
      <c r="G75">
        <v>803</v>
      </c>
      <c r="H75">
        <v>1000</v>
      </c>
      <c r="I75">
        <v>762</v>
      </c>
    </row>
    <row r="76" spans="1:9">
      <c r="A76" t="s">
        <v>821</v>
      </c>
      <c r="B76">
        <v>98</v>
      </c>
      <c r="C76">
        <v>94</v>
      </c>
      <c r="D76">
        <v>71</v>
      </c>
      <c r="E76">
        <v>86</v>
      </c>
      <c r="F76">
        <v>91</v>
      </c>
      <c r="G76">
        <v>96</v>
      </c>
      <c r="H76">
        <v>126</v>
      </c>
      <c r="I76">
        <v>120</v>
      </c>
    </row>
    <row r="77" spans="1:9">
      <c r="A77" t="s">
        <v>822</v>
      </c>
      <c r="B77">
        <v>537</v>
      </c>
      <c r="C77">
        <v>529</v>
      </c>
      <c r="D77">
        <v>352</v>
      </c>
      <c r="E77">
        <v>441</v>
      </c>
      <c r="F77">
        <v>538</v>
      </c>
      <c r="G77">
        <v>585</v>
      </c>
      <c r="H77">
        <v>727</v>
      </c>
      <c r="I77">
        <v>587</v>
      </c>
    </row>
    <row r="78" spans="1:9">
      <c r="A78" t="s">
        <v>823</v>
      </c>
      <c r="B78">
        <v>170</v>
      </c>
      <c r="C78">
        <v>171</v>
      </c>
      <c r="D78">
        <v>103</v>
      </c>
      <c r="E78">
        <v>120</v>
      </c>
      <c r="F78">
        <v>154</v>
      </c>
      <c r="G78">
        <v>200</v>
      </c>
      <c r="H78">
        <v>278</v>
      </c>
      <c r="I78">
        <v>163</v>
      </c>
    </row>
    <row r="79" spans="1:9">
      <c r="A79" t="s">
        <v>824</v>
      </c>
      <c r="B79">
        <v>394</v>
      </c>
      <c r="C79">
        <v>387</v>
      </c>
      <c r="D79">
        <v>143</v>
      </c>
      <c r="E79">
        <v>209</v>
      </c>
      <c r="F79">
        <v>284</v>
      </c>
      <c r="G79">
        <v>446</v>
      </c>
      <c r="H79">
        <v>853</v>
      </c>
      <c r="I79">
        <v>434</v>
      </c>
    </row>
    <row r="80" spans="1:9">
      <c r="A80" t="s">
        <v>825</v>
      </c>
      <c r="B80">
        <v>171</v>
      </c>
      <c r="C80">
        <v>177</v>
      </c>
      <c r="D80">
        <v>46</v>
      </c>
      <c r="E80">
        <v>94</v>
      </c>
      <c r="F80">
        <v>156</v>
      </c>
      <c r="G80">
        <v>255</v>
      </c>
      <c r="H80">
        <v>330</v>
      </c>
      <c r="I80">
        <v>139</v>
      </c>
    </row>
    <row r="81" spans="1:9">
      <c r="A81" t="s">
        <v>826</v>
      </c>
      <c r="B81">
        <v>223</v>
      </c>
      <c r="C81">
        <v>211</v>
      </c>
      <c r="D81">
        <v>97</v>
      </c>
      <c r="E81">
        <v>115</v>
      </c>
      <c r="F81">
        <v>128</v>
      </c>
      <c r="G81">
        <v>191</v>
      </c>
      <c r="H81">
        <v>522</v>
      </c>
      <c r="I81">
        <v>295</v>
      </c>
    </row>
    <row r="82" spans="1:9">
      <c r="A82" t="s">
        <v>827</v>
      </c>
      <c r="B82">
        <v>361</v>
      </c>
      <c r="C82">
        <v>383</v>
      </c>
      <c r="D82">
        <v>173</v>
      </c>
      <c r="E82">
        <v>302</v>
      </c>
      <c r="F82">
        <v>354</v>
      </c>
      <c r="G82">
        <v>464</v>
      </c>
      <c r="H82">
        <v>620</v>
      </c>
      <c r="I82">
        <v>277</v>
      </c>
    </row>
    <row r="83" spans="1:9">
      <c r="A83" t="s">
        <v>828</v>
      </c>
      <c r="B83">
        <v>101</v>
      </c>
      <c r="C83">
        <v>106</v>
      </c>
      <c r="D83">
        <v>58</v>
      </c>
      <c r="E83">
        <v>83</v>
      </c>
      <c r="F83">
        <v>105</v>
      </c>
      <c r="G83">
        <v>130</v>
      </c>
      <c r="H83">
        <v>155</v>
      </c>
      <c r="I83">
        <v>79</v>
      </c>
    </row>
    <row r="84" spans="1:9">
      <c r="A84" t="s">
        <v>829</v>
      </c>
      <c r="B84">
        <v>147</v>
      </c>
      <c r="C84">
        <v>157</v>
      </c>
      <c r="D84">
        <v>61</v>
      </c>
      <c r="E84">
        <v>113</v>
      </c>
      <c r="F84">
        <v>132</v>
      </c>
      <c r="G84">
        <v>192</v>
      </c>
      <c r="H84">
        <v>289</v>
      </c>
      <c r="I84">
        <v>108</v>
      </c>
    </row>
    <row r="85" spans="1:9">
      <c r="A85" t="s">
        <v>830</v>
      </c>
      <c r="B85">
        <v>113</v>
      </c>
      <c r="C85">
        <v>119</v>
      </c>
      <c r="D85">
        <v>53</v>
      </c>
      <c r="E85">
        <v>106</v>
      </c>
      <c r="F85">
        <v>118</v>
      </c>
      <c r="G85">
        <v>141</v>
      </c>
      <c r="H85">
        <v>176</v>
      </c>
      <c r="I85">
        <v>90</v>
      </c>
    </row>
    <row r="86" spans="1:9">
      <c r="A86" t="s">
        <v>831</v>
      </c>
      <c r="B86">
        <v>1083</v>
      </c>
      <c r="C86">
        <v>1102</v>
      </c>
      <c r="D86">
        <v>312</v>
      </c>
      <c r="E86">
        <v>584</v>
      </c>
      <c r="F86">
        <v>887</v>
      </c>
      <c r="G86">
        <v>1361</v>
      </c>
      <c r="H86">
        <v>2363</v>
      </c>
      <c r="I86">
        <v>1021</v>
      </c>
    </row>
    <row r="87" spans="1:9">
      <c r="A87" t="s">
        <v>832</v>
      </c>
      <c r="B87">
        <v>94</v>
      </c>
      <c r="C87">
        <v>97</v>
      </c>
      <c r="D87">
        <v>35</v>
      </c>
      <c r="E87">
        <v>58</v>
      </c>
      <c r="F87">
        <v>95</v>
      </c>
      <c r="G87">
        <v>105</v>
      </c>
      <c r="H87">
        <v>193</v>
      </c>
      <c r="I87">
        <v>85</v>
      </c>
    </row>
    <row r="88" spans="1:9">
      <c r="A88" t="s">
        <v>833</v>
      </c>
      <c r="B88">
        <v>326</v>
      </c>
      <c r="C88">
        <v>319</v>
      </c>
      <c r="D88">
        <v>73</v>
      </c>
      <c r="E88">
        <v>147</v>
      </c>
      <c r="F88">
        <v>241</v>
      </c>
      <c r="G88">
        <v>374</v>
      </c>
      <c r="H88">
        <v>761</v>
      </c>
      <c r="I88">
        <v>366</v>
      </c>
    </row>
    <row r="89" spans="1:9">
      <c r="A89" t="s">
        <v>834</v>
      </c>
      <c r="B89">
        <v>65</v>
      </c>
      <c r="C89">
        <v>70</v>
      </c>
      <c r="D89">
        <v>9</v>
      </c>
      <c r="E89">
        <v>23</v>
      </c>
      <c r="F89">
        <v>60</v>
      </c>
      <c r="G89">
        <v>114</v>
      </c>
      <c r="H89">
        <v>145</v>
      </c>
      <c r="I89">
        <v>46</v>
      </c>
    </row>
    <row r="90" spans="1:9">
      <c r="A90" t="s">
        <v>835</v>
      </c>
      <c r="B90">
        <v>169</v>
      </c>
      <c r="C90">
        <v>173</v>
      </c>
      <c r="D90">
        <v>76</v>
      </c>
      <c r="E90">
        <v>101</v>
      </c>
      <c r="F90">
        <v>163</v>
      </c>
      <c r="G90">
        <v>221</v>
      </c>
      <c r="H90">
        <v>303</v>
      </c>
      <c r="I90">
        <v>144</v>
      </c>
    </row>
    <row r="91" spans="1:9">
      <c r="A91" t="s">
        <v>836</v>
      </c>
      <c r="B91">
        <v>60</v>
      </c>
      <c r="C91">
        <v>61</v>
      </c>
      <c r="D91">
        <v>23</v>
      </c>
      <c r="E91">
        <v>39</v>
      </c>
      <c r="F91">
        <v>41</v>
      </c>
      <c r="G91">
        <v>65</v>
      </c>
      <c r="H91">
        <v>134</v>
      </c>
      <c r="I91">
        <v>60</v>
      </c>
    </row>
    <row r="92" spans="1:9">
      <c r="A92" t="s">
        <v>837</v>
      </c>
      <c r="B92">
        <v>369</v>
      </c>
      <c r="C92">
        <v>382</v>
      </c>
      <c r="D92">
        <v>96</v>
      </c>
      <c r="E92">
        <v>218</v>
      </c>
      <c r="F92">
        <v>286</v>
      </c>
      <c r="G92">
        <v>483</v>
      </c>
      <c r="H92">
        <v>827</v>
      </c>
      <c r="I92">
        <v>321</v>
      </c>
    </row>
    <row r="93" spans="1:9">
      <c r="A93" t="s">
        <v>838</v>
      </c>
      <c r="B93">
        <v>1489</v>
      </c>
      <c r="C93">
        <v>1537</v>
      </c>
      <c r="D93">
        <v>574</v>
      </c>
      <c r="E93">
        <v>901</v>
      </c>
      <c r="F93">
        <v>1356</v>
      </c>
      <c r="G93">
        <v>1826</v>
      </c>
      <c r="H93">
        <v>3025</v>
      </c>
      <c r="I93">
        <v>1310</v>
      </c>
    </row>
    <row r="94" spans="1:9">
      <c r="A94" t="s">
        <v>839</v>
      </c>
      <c r="B94">
        <v>388</v>
      </c>
      <c r="C94">
        <v>401</v>
      </c>
      <c r="D94">
        <v>124</v>
      </c>
      <c r="E94">
        <v>211</v>
      </c>
      <c r="F94">
        <v>323</v>
      </c>
      <c r="G94">
        <v>453</v>
      </c>
      <c r="H94">
        <v>892</v>
      </c>
      <c r="I94">
        <v>348</v>
      </c>
    </row>
    <row r="95" spans="1:9">
      <c r="A95" t="s">
        <v>840</v>
      </c>
      <c r="B95">
        <v>311</v>
      </c>
      <c r="C95">
        <v>319</v>
      </c>
      <c r="D95">
        <v>102</v>
      </c>
      <c r="E95">
        <v>150</v>
      </c>
      <c r="F95">
        <v>253</v>
      </c>
      <c r="G95">
        <v>349</v>
      </c>
      <c r="H95">
        <v>738</v>
      </c>
      <c r="I95">
        <v>289</v>
      </c>
    </row>
    <row r="96" spans="1:9">
      <c r="A96" t="s">
        <v>841</v>
      </c>
      <c r="B96">
        <v>77</v>
      </c>
      <c r="C96">
        <v>82</v>
      </c>
      <c r="D96">
        <v>21</v>
      </c>
      <c r="E96">
        <v>60</v>
      </c>
      <c r="F96">
        <v>70</v>
      </c>
      <c r="G96">
        <v>103</v>
      </c>
      <c r="H96">
        <v>154</v>
      </c>
      <c r="I96">
        <v>59</v>
      </c>
    </row>
    <row r="97" spans="1:9">
      <c r="A97" t="s">
        <v>842</v>
      </c>
      <c r="B97">
        <v>587</v>
      </c>
      <c r="C97">
        <v>609</v>
      </c>
      <c r="D97">
        <v>238</v>
      </c>
      <c r="E97">
        <v>377</v>
      </c>
      <c r="F97">
        <v>543</v>
      </c>
      <c r="G97">
        <v>731</v>
      </c>
      <c r="H97">
        <v>1154</v>
      </c>
      <c r="I97">
        <v>503</v>
      </c>
    </row>
    <row r="98" spans="1:9">
      <c r="A98" t="s">
        <v>843</v>
      </c>
      <c r="B98">
        <v>492</v>
      </c>
      <c r="C98">
        <v>510</v>
      </c>
      <c r="D98">
        <v>204</v>
      </c>
      <c r="E98">
        <v>318</v>
      </c>
      <c r="F98">
        <v>464</v>
      </c>
      <c r="G98">
        <v>597</v>
      </c>
      <c r="H98">
        <v>965</v>
      </c>
      <c r="I98">
        <v>425</v>
      </c>
    </row>
    <row r="99" spans="1:9">
      <c r="A99" t="s">
        <v>844</v>
      </c>
      <c r="B99">
        <v>95</v>
      </c>
      <c r="C99">
        <v>99</v>
      </c>
      <c r="D99">
        <v>34</v>
      </c>
      <c r="E99">
        <v>59</v>
      </c>
      <c r="F99">
        <v>79</v>
      </c>
      <c r="G99">
        <v>134</v>
      </c>
      <c r="H99">
        <v>189</v>
      </c>
      <c r="I99">
        <v>78</v>
      </c>
    </row>
    <row r="100" spans="1:9">
      <c r="A100" t="s">
        <v>845</v>
      </c>
      <c r="B100">
        <v>62</v>
      </c>
      <c r="C100">
        <v>64</v>
      </c>
      <c r="D100">
        <v>26</v>
      </c>
      <c r="E100">
        <v>38</v>
      </c>
      <c r="F100">
        <v>62</v>
      </c>
      <c r="G100">
        <v>92</v>
      </c>
      <c r="H100">
        <v>99</v>
      </c>
      <c r="I100">
        <v>59</v>
      </c>
    </row>
    <row r="101" spans="1:9">
      <c r="A101" t="s">
        <v>846</v>
      </c>
      <c r="B101">
        <v>196</v>
      </c>
      <c r="C101">
        <v>204</v>
      </c>
      <c r="D101">
        <v>98</v>
      </c>
      <c r="E101">
        <v>135</v>
      </c>
      <c r="F101">
        <v>214</v>
      </c>
      <c r="G101">
        <v>251</v>
      </c>
      <c r="H101">
        <v>322</v>
      </c>
      <c r="I101">
        <v>163</v>
      </c>
    </row>
    <row r="102" spans="1:9">
      <c r="A102" t="s">
        <v>847</v>
      </c>
      <c r="B102">
        <v>257</v>
      </c>
      <c r="C102">
        <v>260</v>
      </c>
      <c r="D102">
        <v>89</v>
      </c>
      <c r="E102">
        <v>140</v>
      </c>
      <c r="F102">
        <v>213</v>
      </c>
      <c r="G102">
        <v>299</v>
      </c>
      <c r="H102">
        <v>559</v>
      </c>
      <c r="I102">
        <v>238</v>
      </c>
    </row>
    <row r="103" spans="1:9">
      <c r="A103" t="s">
        <v>848</v>
      </c>
      <c r="B103">
        <v>5093</v>
      </c>
      <c r="C103">
        <v>5140</v>
      </c>
      <c r="D103">
        <v>1660</v>
      </c>
      <c r="E103">
        <v>3142</v>
      </c>
      <c r="F103">
        <v>4881</v>
      </c>
      <c r="G103">
        <v>6844</v>
      </c>
      <c r="H103">
        <v>9158</v>
      </c>
      <c r="I103">
        <v>4829</v>
      </c>
    </row>
    <row r="104" spans="1:9">
      <c r="A104" t="s">
        <v>849</v>
      </c>
      <c r="B104">
        <v>2361</v>
      </c>
      <c r="C104">
        <v>2388</v>
      </c>
      <c r="D104">
        <v>588</v>
      </c>
      <c r="E104">
        <v>1422</v>
      </c>
      <c r="F104">
        <v>2282</v>
      </c>
      <c r="G104">
        <v>3334</v>
      </c>
      <c r="H104">
        <v>4308</v>
      </c>
      <c r="I104">
        <v>2194</v>
      </c>
    </row>
    <row r="105" spans="1:9">
      <c r="A105" t="s">
        <v>850</v>
      </c>
      <c r="B105">
        <v>1355</v>
      </c>
      <c r="C105">
        <v>1392</v>
      </c>
      <c r="D105">
        <v>300</v>
      </c>
      <c r="E105">
        <v>625</v>
      </c>
      <c r="F105">
        <v>1230</v>
      </c>
      <c r="G105">
        <v>1912</v>
      </c>
      <c r="H105">
        <v>2886</v>
      </c>
      <c r="I105">
        <v>1135</v>
      </c>
    </row>
    <row r="106" spans="1:9">
      <c r="A106" t="s">
        <v>851</v>
      </c>
      <c r="B106">
        <v>982</v>
      </c>
      <c r="C106">
        <v>971</v>
      </c>
      <c r="D106">
        <v>287</v>
      </c>
      <c r="E106">
        <v>782</v>
      </c>
      <c r="F106">
        <v>1022</v>
      </c>
      <c r="G106">
        <v>1386</v>
      </c>
      <c r="H106">
        <v>1376</v>
      </c>
      <c r="I106">
        <v>1048</v>
      </c>
    </row>
    <row r="107" spans="1:9">
      <c r="A107" t="s">
        <v>852</v>
      </c>
      <c r="B107">
        <v>23</v>
      </c>
      <c r="C107">
        <v>25</v>
      </c>
      <c r="D107">
        <v>1</v>
      </c>
      <c r="E107">
        <v>15</v>
      </c>
      <c r="F107">
        <v>29</v>
      </c>
      <c r="G107">
        <v>36</v>
      </c>
      <c r="H107">
        <v>46</v>
      </c>
      <c r="I107">
        <v>11</v>
      </c>
    </row>
    <row r="108" spans="1:9">
      <c r="A108" t="s">
        <v>853</v>
      </c>
      <c r="B108">
        <v>932</v>
      </c>
      <c r="C108">
        <v>934</v>
      </c>
      <c r="D108">
        <v>459</v>
      </c>
      <c r="E108">
        <v>659</v>
      </c>
      <c r="F108">
        <v>926</v>
      </c>
      <c r="G108">
        <v>1204</v>
      </c>
      <c r="H108">
        <v>1420</v>
      </c>
      <c r="I108">
        <v>920</v>
      </c>
    </row>
    <row r="109" spans="1:9">
      <c r="A109" t="s">
        <v>854</v>
      </c>
      <c r="B109">
        <v>1521</v>
      </c>
      <c r="C109">
        <v>1553</v>
      </c>
      <c r="D109">
        <v>501</v>
      </c>
      <c r="E109">
        <v>912</v>
      </c>
      <c r="F109">
        <v>1452</v>
      </c>
      <c r="G109">
        <v>2023</v>
      </c>
      <c r="H109">
        <v>2870</v>
      </c>
      <c r="I109">
        <v>1356</v>
      </c>
    </row>
    <row r="110" spans="1:9">
      <c r="A110" t="s">
        <v>855</v>
      </c>
      <c r="B110">
        <v>284</v>
      </c>
      <c r="C110">
        <v>285</v>
      </c>
      <c r="D110">
        <v>60</v>
      </c>
      <c r="E110">
        <v>116</v>
      </c>
      <c r="F110">
        <v>259</v>
      </c>
      <c r="G110">
        <v>403</v>
      </c>
      <c r="H110">
        <v>585</v>
      </c>
      <c r="I110">
        <v>277</v>
      </c>
    </row>
    <row r="111" spans="1:9">
      <c r="A111" t="s">
        <v>856</v>
      </c>
      <c r="B111">
        <v>553</v>
      </c>
      <c r="C111">
        <v>569</v>
      </c>
      <c r="D111">
        <v>215</v>
      </c>
      <c r="E111">
        <v>387</v>
      </c>
      <c r="F111">
        <v>540</v>
      </c>
      <c r="G111">
        <v>702</v>
      </c>
      <c r="H111">
        <v>998</v>
      </c>
      <c r="I111">
        <v>480</v>
      </c>
    </row>
    <row r="112" spans="1:9">
      <c r="A112" t="s">
        <v>857</v>
      </c>
      <c r="B112">
        <v>508</v>
      </c>
      <c r="C112">
        <v>515</v>
      </c>
      <c r="D112">
        <v>176</v>
      </c>
      <c r="E112">
        <v>317</v>
      </c>
      <c r="F112">
        <v>508</v>
      </c>
      <c r="G112">
        <v>667</v>
      </c>
      <c r="H112">
        <v>904</v>
      </c>
      <c r="I112">
        <v>464</v>
      </c>
    </row>
    <row r="113" spans="1:9">
      <c r="A113" t="s">
        <v>858</v>
      </c>
      <c r="B113">
        <v>177</v>
      </c>
      <c r="C113">
        <v>184</v>
      </c>
      <c r="D113">
        <v>50</v>
      </c>
      <c r="E113">
        <v>93</v>
      </c>
      <c r="F113">
        <v>144</v>
      </c>
      <c r="G113">
        <v>251</v>
      </c>
      <c r="H113">
        <v>383</v>
      </c>
      <c r="I113">
        <v>135</v>
      </c>
    </row>
    <row r="114" spans="1:9">
      <c r="A114" t="s">
        <v>859</v>
      </c>
      <c r="B114">
        <v>279</v>
      </c>
      <c r="C114">
        <v>266</v>
      </c>
      <c r="D114">
        <v>112</v>
      </c>
      <c r="E114">
        <v>149</v>
      </c>
      <c r="F114">
        <v>222</v>
      </c>
      <c r="G114">
        <v>283</v>
      </c>
      <c r="H114">
        <v>560</v>
      </c>
      <c r="I114">
        <v>360</v>
      </c>
    </row>
    <row r="115" spans="1:9">
      <c r="A115" t="s">
        <v>860</v>
      </c>
      <c r="B115">
        <v>1298</v>
      </c>
      <c r="C115">
        <v>1282</v>
      </c>
      <c r="D115">
        <v>831</v>
      </c>
      <c r="E115">
        <v>1320</v>
      </c>
      <c r="F115">
        <v>1286</v>
      </c>
      <c r="G115">
        <v>1425</v>
      </c>
      <c r="H115">
        <v>1550</v>
      </c>
      <c r="I115">
        <v>1397</v>
      </c>
    </row>
    <row r="116" spans="1:9">
      <c r="A116" t="s">
        <v>861</v>
      </c>
      <c r="B116">
        <v>474</v>
      </c>
      <c r="C116">
        <v>473</v>
      </c>
      <c r="D116">
        <v>346</v>
      </c>
      <c r="E116">
        <v>469</v>
      </c>
      <c r="F116">
        <v>512</v>
      </c>
      <c r="G116">
        <v>524</v>
      </c>
      <c r="H116">
        <v>516</v>
      </c>
      <c r="I116">
        <v>481</v>
      </c>
    </row>
    <row r="117" spans="1:9">
      <c r="A117" t="s">
        <v>862</v>
      </c>
      <c r="B117">
        <v>529</v>
      </c>
      <c r="C117">
        <v>513</v>
      </c>
      <c r="D117">
        <v>271</v>
      </c>
      <c r="E117">
        <v>552</v>
      </c>
      <c r="F117">
        <v>480</v>
      </c>
      <c r="G117">
        <v>564</v>
      </c>
      <c r="H117">
        <v>697</v>
      </c>
      <c r="I117">
        <v>629</v>
      </c>
    </row>
    <row r="118" spans="1:9">
      <c r="A118" t="s">
        <v>863</v>
      </c>
      <c r="B118">
        <v>223</v>
      </c>
      <c r="C118">
        <v>225</v>
      </c>
      <c r="D118">
        <v>173</v>
      </c>
      <c r="E118">
        <v>242</v>
      </c>
      <c r="F118">
        <v>239</v>
      </c>
      <c r="G118">
        <v>247</v>
      </c>
      <c r="H118">
        <v>225</v>
      </c>
      <c r="I118">
        <v>219</v>
      </c>
    </row>
    <row r="119" spans="1:9">
      <c r="A119" t="s">
        <v>864</v>
      </c>
      <c r="B119">
        <v>71</v>
      </c>
      <c r="C119">
        <v>71</v>
      </c>
      <c r="D119">
        <v>41</v>
      </c>
      <c r="E119">
        <v>57</v>
      </c>
      <c r="F119">
        <v>55</v>
      </c>
      <c r="G119">
        <v>89</v>
      </c>
      <c r="H119">
        <v>112</v>
      </c>
      <c r="I119">
        <v>67</v>
      </c>
    </row>
    <row r="120" spans="1:9">
      <c r="A120" t="s">
        <v>865</v>
      </c>
      <c r="B120">
        <v>1329</v>
      </c>
      <c r="C120">
        <v>1349</v>
      </c>
      <c r="D120">
        <v>448</v>
      </c>
      <c r="E120">
        <v>768</v>
      </c>
      <c r="F120">
        <v>1096</v>
      </c>
      <c r="G120">
        <v>1547</v>
      </c>
      <c r="H120">
        <v>2880</v>
      </c>
      <c r="I120">
        <v>1232</v>
      </c>
    </row>
    <row r="121" spans="1:9">
      <c r="A121" t="s">
        <v>866</v>
      </c>
      <c r="B121">
        <v>353</v>
      </c>
      <c r="C121">
        <v>352</v>
      </c>
      <c r="D121">
        <v>119</v>
      </c>
      <c r="E121">
        <v>145</v>
      </c>
      <c r="F121">
        <v>275</v>
      </c>
      <c r="G121">
        <v>430</v>
      </c>
      <c r="H121">
        <v>790</v>
      </c>
      <c r="I121">
        <v>360</v>
      </c>
    </row>
    <row r="122" spans="1:9">
      <c r="A122" t="s">
        <v>867</v>
      </c>
      <c r="B122">
        <v>416</v>
      </c>
      <c r="C122">
        <v>422</v>
      </c>
      <c r="D122">
        <v>188</v>
      </c>
      <c r="E122">
        <v>286</v>
      </c>
      <c r="F122">
        <v>398</v>
      </c>
      <c r="G122">
        <v>502</v>
      </c>
      <c r="H122">
        <v>736</v>
      </c>
      <c r="I122">
        <v>379</v>
      </c>
    </row>
    <row r="123" spans="1:9">
      <c r="A123" t="s">
        <v>868</v>
      </c>
      <c r="B123">
        <v>230</v>
      </c>
      <c r="C123">
        <v>242</v>
      </c>
      <c r="D123">
        <v>92</v>
      </c>
      <c r="E123">
        <v>148</v>
      </c>
      <c r="F123">
        <v>207</v>
      </c>
      <c r="G123">
        <v>335</v>
      </c>
      <c r="H123">
        <v>428</v>
      </c>
      <c r="I123">
        <v>177</v>
      </c>
    </row>
    <row r="124" spans="1:9">
      <c r="A124" t="s">
        <v>869</v>
      </c>
      <c r="B124">
        <v>330</v>
      </c>
      <c r="C124">
        <v>332</v>
      </c>
      <c r="D124">
        <v>50</v>
      </c>
      <c r="E124">
        <v>188</v>
      </c>
      <c r="F124">
        <v>216</v>
      </c>
      <c r="G124">
        <v>279</v>
      </c>
      <c r="H124">
        <v>926</v>
      </c>
      <c r="I124">
        <v>317</v>
      </c>
    </row>
    <row r="125" spans="1:9">
      <c r="A125" t="s">
        <v>870</v>
      </c>
      <c r="B125">
        <v>334</v>
      </c>
      <c r="C125">
        <v>346</v>
      </c>
      <c r="D125">
        <v>154</v>
      </c>
      <c r="E125">
        <v>233</v>
      </c>
      <c r="F125">
        <v>310</v>
      </c>
      <c r="G125">
        <v>423</v>
      </c>
      <c r="H125">
        <v>608</v>
      </c>
      <c r="I125">
        <v>288</v>
      </c>
    </row>
    <row r="126" spans="1:9">
      <c r="A126" t="s">
        <v>871</v>
      </c>
      <c r="B126">
        <v>150</v>
      </c>
      <c r="C126">
        <v>152</v>
      </c>
      <c r="D126">
        <v>67</v>
      </c>
      <c r="E126">
        <v>96</v>
      </c>
      <c r="F126">
        <v>136</v>
      </c>
      <c r="G126">
        <v>190</v>
      </c>
      <c r="H126">
        <v>273</v>
      </c>
      <c r="I126">
        <v>135</v>
      </c>
    </row>
    <row r="127" spans="1:9">
      <c r="A127" t="s">
        <v>872</v>
      </c>
      <c r="B127">
        <v>342</v>
      </c>
      <c r="C127">
        <v>324</v>
      </c>
      <c r="D127">
        <v>254</v>
      </c>
      <c r="E127">
        <v>170</v>
      </c>
      <c r="F127">
        <v>164</v>
      </c>
      <c r="G127">
        <v>310</v>
      </c>
      <c r="H127">
        <v>723</v>
      </c>
      <c r="I127">
        <v>448</v>
      </c>
    </row>
    <row r="128" spans="1:9">
      <c r="A128" t="s">
        <v>873</v>
      </c>
      <c r="B128">
        <v>242</v>
      </c>
      <c r="C128">
        <v>242</v>
      </c>
      <c r="D128">
        <v>179</v>
      </c>
      <c r="E128">
        <v>226</v>
      </c>
      <c r="F128">
        <v>260</v>
      </c>
      <c r="G128">
        <v>284</v>
      </c>
      <c r="H128">
        <v>263</v>
      </c>
      <c r="I128">
        <v>239</v>
      </c>
    </row>
    <row r="129" spans="1:9">
      <c r="A129" t="s">
        <v>874</v>
      </c>
      <c r="B129">
        <v>578</v>
      </c>
      <c r="C129">
        <v>598</v>
      </c>
      <c r="D129">
        <v>243</v>
      </c>
      <c r="E129">
        <v>366</v>
      </c>
      <c r="F129">
        <v>546</v>
      </c>
      <c r="G129">
        <v>719</v>
      </c>
      <c r="H129">
        <v>1112</v>
      </c>
      <c r="I129">
        <v>467</v>
      </c>
    </row>
    <row r="130" spans="1:9">
      <c r="A130" t="s">
        <v>875</v>
      </c>
      <c r="B130">
        <v>693</v>
      </c>
      <c r="C130">
        <v>730</v>
      </c>
      <c r="D130">
        <v>165</v>
      </c>
      <c r="E130">
        <v>342</v>
      </c>
      <c r="F130">
        <v>545</v>
      </c>
      <c r="G130">
        <v>768</v>
      </c>
      <c r="H130">
        <v>1827</v>
      </c>
      <c r="I130">
        <v>472</v>
      </c>
    </row>
    <row r="131" spans="1:9">
      <c r="A131" t="s">
        <v>876</v>
      </c>
      <c r="B131">
        <v>2249</v>
      </c>
      <c r="C131">
        <v>2532</v>
      </c>
      <c r="D131">
        <v>268</v>
      </c>
      <c r="E131">
        <v>808</v>
      </c>
      <c r="F131">
        <v>1850</v>
      </c>
      <c r="G131">
        <v>3402</v>
      </c>
      <c r="H131">
        <v>6321</v>
      </c>
      <c r="I131">
        <v>543</v>
      </c>
    </row>
    <row r="132" spans="1:9">
      <c r="A132" t="s">
        <v>877</v>
      </c>
      <c r="B132">
        <v>314</v>
      </c>
      <c r="C132">
        <v>324</v>
      </c>
      <c r="D132">
        <v>110</v>
      </c>
      <c r="E132">
        <v>182</v>
      </c>
      <c r="F132">
        <v>269</v>
      </c>
      <c r="G132">
        <v>395</v>
      </c>
      <c r="H132">
        <v>665</v>
      </c>
      <c r="I132">
        <v>254</v>
      </c>
    </row>
    <row r="133" spans="1:9">
      <c r="A133" t="s">
        <v>878</v>
      </c>
      <c r="B133">
        <v>1935</v>
      </c>
      <c r="C133">
        <v>2208</v>
      </c>
      <c r="D133">
        <v>159</v>
      </c>
      <c r="E133">
        <v>626</v>
      </c>
      <c r="F133">
        <v>1580</v>
      </c>
      <c r="G133">
        <v>3007</v>
      </c>
      <c r="H133">
        <v>5656</v>
      </c>
      <c r="I133">
        <v>289</v>
      </c>
    </row>
    <row r="134" spans="1:9">
      <c r="A134" t="s">
        <v>879</v>
      </c>
    </row>
    <row r="135" spans="1:9">
      <c r="A135" t="s">
        <v>880</v>
      </c>
      <c r="B135">
        <v>28540</v>
      </c>
      <c r="C135">
        <v>28540</v>
      </c>
      <c r="D135">
        <v>4942</v>
      </c>
      <c r="E135">
        <v>12872</v>
      </c>
      <c r="F135">
        <v>22570</v>
      </c>
      <c r="G135">
        <v>34974</v>
      </c>
      <c r="H135">
        <v>67199</v>
      </c>
      <c r="I135">
        <v>-1</v>
      </c>
    </row>
    <row r="136" spans="1:9">
      <c r="A136" t="s">
        <v>881</v>
      </c>
      <c r="B136">
        <v>21779</v>
      </c>
      <c r="C136">
        <v>21779</v>
      </c>
      <c r="D136">
        <v>1520</v>
      </c>
      <c r="E136">
        <v>6853</v>
      </c>
      <c r="F136">
        <v>16405</v>
      </c>
      <c r="G136">
        <v>29013</v>
      </c>
      <c r="H136">
        <v>54985</v>
      </c>
      <c r="I136">
        <v>-1</v>
      </c>
    </row>
    <row r="137" spans="1:9">
      <c r="A137" t="s">
        <v>882</v>
      </c>
      <c r="B137">
        <v>1790</v>
      </c>
      <c r="C137">
        <v>1790</v>
      </c>
      <c r="D137">
        <v>-188</v>
      </c>
      <c r="E137">
        <v>375</v>
      </c>
      <c r="F137">
        <v>838</v>
      </c>
      <c r="G137">
        <v>1630</v>
      </c>
      <c r="H137">
        <v>6278</v>
      </c>
      <c r="I137">
        <v>-1</v>
      </c>
    </row>
    <row r="138" spans="1:9">
      <c r="A138" t="s">
        <v>883</v>
      </c>
      <c r="B138">
        <v>3063</v>
      </c>
      <c r="C138">
        <v>3063</v>
      </c>
      <c r="D138">
        <v>2383</v>
      </c>
      <c r="E138">
        <v>4208</v>
      </c>
      <c r="F138">
        <v>3785</v>
      </c>
      <c r="G138">
        <v>2488</v>
      </c>
      <c r="H138">
        <v>2449</v>
      </c>
      <c r="I138">
        <v>-1</v>
      </c>
    </row>
    <row r="139" spans="1:9">
      <c r="A139" t="s">
        <v>884</v>
      </c>
      <c r="B139">
        <v>1016</v>
      </c>
      <c r="C139">
        <v>1016</v>
      </c>
      <c r="D139">
        <v>89</v>
      </c>
      <c r="E139">
        <v>360</v>
      </c>
      <c r="F139">
        <v>759</v>
      </c>
      <c r="G139">
        <v>1052</v>
      </c>
      <c r="H139">
        <v>2815</v>
      </c>
      <c r="I139">
        <v>-1</v>
      </c>
    </row>
    <row r="140" spans="1:9">
      <c r="A140" t="s">
        <v>885</v>
      </c>
      <c r="B140">
        <v>241</v>
      </c>
      <c r="C140">
        <v>241</v>
      </c>
      <c r="D140">
        <v>112</v>
      </c>
      <c r="E140">
        <v>205</v>
      </c>
      <c r="F140">
        <v>287</v>
      </c>
      <c r="G140">
        <v>325</v>
      </c>
      <c r="H140">
        <v>274</v>
      </c>
      <c r="I140">
        <v>-1</v>
      </c>
    </row>
    <row r="141" spans="1:9">
      <c r="A141" t="s">
        <v>886</v>
      </c>
      <c r="B141">
        <v>308</v>
      </c>
      <c r="C141">
        <v>308</v>
      </c>
      <c r="D141">
        <v>782</v>
      </c>
      <c r="E141">
        <v>457</v>
      </c>
      <c r="F141">
        <v>125</v>
      </c>
      <c r="G141">
        <v>153</v>
      </c>
      <c r="H141">
        <v>23</v>
      </c>
      <c r="I141">
        <v>-1</v>
      </c>
    </row>
    <row r="142" spans="1:9">
      <c r="A142" t="s">
        <v>887</v>
      </c>
      <c r="B142">
        <v>258</v>
      </c>
      <c r="C142">
        <v>258</v>
      </c>
      <c r="D142">
        <v>171</v>
      </c>
      <c r="E142">
        <v>312</v>
      </c>
      <c r="F142">
        <v>253</v>
      </c>
      <c r="G142">
        <v>260</v>
      </c>
      <c r="H142">
        <v>295</v>
      </c>
      <c r="I142">
        <v>-1</v>
      </c>
    </row>
    <row r="143" spans="1:9">
      <c r="A143" t="s">
        <v>888</v>
      </c>
      <c r="B143">
        <v>85</v>
      </c>
      <c r="C143">
        <v>85</v>
      </c>
      <c r="D143">
        <v>72</v>
      </c>
      <c r="E143">
        <v>102</v>
      </c>
      <c r="F143">
        <v>117</v>
      </c>
      <c r="G143">
        <v>54</v>
      </c>
      <c r="H143">
        <v>80</v>
      </c>
      <c r="I143">
        <v>-1</v>
      </c>
    </row>
    <row r="144" spans="1:9">
      <c r="A144" t="s">
        <v>889</v>
      </c>
      <c r="B144">
        <v>2391</v>
      </c>
      <c r="C144">
        <v>2391</v>
      </c>
      <c r="D144">
        <v>88</v>
      </c>
      <c r="E144">
        <v>563</v>
      </c>
      <c r="F144">
        <v>1396</v>
      </c>
      <c r="G144">
        <v>2849</v>
      </c>
      <c r="H144">
        <v>7042</v>
      </c>
      <c r="I144">
        <v>-1</v>
      </c>
    </row>
    <row r="145" spans="1:9">
      <c r="A145" t="s">
        <v>890</v>
      </c>
      <c r="B145">
        <v>1891</v>
      </c>
      <c r="C145">
        <v>1891</v>
      </c>
      <c r="D145">
        <v>48</v>
      </c>
      <c r="E145">
        <v>408</v>
      </c>
      <c r="F145">
        <v>1064</v>
      </c>
      <c r="G145">
        <v>2214</v>
      </c>
      <c r="H145">
        <v>5707</v>
      </c>
      <c r="I145">
        <v>-1</v>
      </c>
    </row>
    <row r="146" spans="1:9">
      <c r="A146" t="s">
        <v>891</v>
      </c>
      <c r="B146">
        <v>445</v>
      </c>
      <c r="C146">
        <v>445</v>
      </c>
      <c r="D146">
        <v>19</v>
      </c>
      <c r="E146">
        <v>124</v>
      </c>
      <c r="F146">
        <v>301</v>
      </c>
      <c r="G146">
        <v>573</v>
      </c>
      <c r="H146">
        <v>1203</v>
      </c>
      <c r="I146">
        <v>-1</v>
      </c>
    </row>
    <row r="147" spans="1:9">
      <c r="A147" t="s">
        <v>892</v>
      </c>
      <c r="B147">
        <v>55</v>
      </c>
      <c r="C147">
        <v>55</v>
      </c>
      <c r="D147">
        <v>21</v>
      </c>
      <c r="E147">
        <v>31</v>
      </c>
      <c r="F147">
        <v>30</v>
      </c>
      <c r="G147">
        <v>61</v>
      </c>
      <c r="H147">
        <v>132</v>
      </c>
      <c r="I147">
        <v>-1</v>
      </c>
    </row>
    <row r="148" spans="1:9">
      <c r="A148" t="s">
        <v>893</v>
      </c>
      <c r="B148">
        <v>26149</v>
      </c>
      <c r="C148">
        <v>26149</v>
      </c>
      <c r="D148">
        <v>4854</v>
      </c>
      <c r="E148">
        <v>12309</v>
      </c>
      <c r="F148">
        <v>21174</v>
      </c>
      <c r="G148">
        <v>32125</v>
      </c>
      <c r="H148">
        <v>60157</v>
      </c>
      <c r="I148">
        <v>-1</v>
      </c>
    </row>
    <row r="149" spans="1:9">
      <c r="A149" t="s">
        <v>894</v>
      </c>
    </row>
    <row r="150" spans="1:9">
      <c r="A150" t="s">
        <v>895</v>
      </c>
      <c r="B150">
        <v>4102</v>
      </c>
      <c r="C150">
        <v>3335</v>
      </c>
      <c r="D150">
        <v>247</v>
      </c>
      <c r="E150">
        <v>551</v>
      </c>
      <c r="F150">
        <v>1582</v>
      </c>
      <c r="G150">
        <v>5764</v>
      </c>
      <c r="H150">
        <v>8513</v>
      </c>
      <c r="I150">
        <v>-1</v>
      </c>
    </row>
    <row r="151" spans="1:9">
      <c r="A151" t="s">
        <v>896</v>
      </c>
      <c r="B151">
        <v>3510</v>
      </c>
      <c r="C151">
        <v>3697</v>
      </c>
      <c r="D151">
        <v>574</v>
      </c>
      <c r="E151">
        <v>659</v>
      </c>
      <c r="F151">
        <v>2854</v>
      </c>
      <c r="G151">
        <v>6765</v>
      </c>
      <c r="H151">
        <v>7618</v>
      </c>
      <c r="I151">
        <v>-1</v>
      </c>
    </row>
    <row r="152" spans="1:9">
      <c r="A152" t="s">
        <v>897</v>
      </c>
      <c r="B152">
        <v>398</v>
      </c>
      <c r="C152">
        <v>453</v>
      </c>
      <c r="D152">
        <v>157</v>
      </c>
      <c r="E152">
        <v>175</v>
      </c>
      <c r="F152">
        <v>487</v>
      </c>
      <c r="G152">
        <v>434</v>
      </c>
      <c r="H152">
        <v>1011</v>
      </c>
      <c r="I152">
        <v>-1</v>
      </c>
    </row>
    <row r="153" spans="1:9">
      <c r="A153" t="s">
        <v>898</v>
      </c>
      <c r="B153">
        <v>-480</v>
      </c>
      <c r="C153">
        <v>-466</v>
      </c>
      <c r="D153">
        <v>-120</v>
      </c>
      <c r="E153">
        <v>-201</v>
      </c>
      <c r="F153">
        <v>-321</v>
      </c>
      <c r="G153">
        <v>-549</v>
      </c>
      <c r="H153">
        <v>-1138</v>
      </c>
      <c r="I153">
        <v>-1</v>
      </c>
    </row>
    <row r="154" spans="1:9">
      <c r="A154" t="s">
        <v>899</v>
      </c>
      <c r="B154">
        <v>57935</v>
      </c>
      <c r="C154">
        <v>55130</v>
      </c>
      <c r="D154">
        <v>23794</v>
      </c>
      <c r="E154">
        <v>30319</v>
      </c>
      <c r="F154">
        <v>41724</v>
      </c>
      <c r="G154">
        <v>60997</v>
      </c>
      <c r="H154">
        <v>119000</v>
      </c>
      <c r="I154">
        <v>-1</v>
      </c>
    </row>
    <row r="155" spans="1:9">
      <c r="A155" t="s">
        <v>900</v>
      </c>
      <c r="B155">
        <v>356</v>
      </c>
      <c r="C155">
        <v>343</v>
      </c>
      <c r="D155">
        <v>156</v>
      </c>
      <c r="E155">
        <v>204</v>
      </c>
      <c r="F155">
        <v>272</v>
      </c>
      <c r="G155">
        <v>402</v>
      </c>
      <c r="H155">
        <v>679</v>
      </c>
      <c r="I155">
        <v>-1</v>
      </c>
    </row>
    <row r="156" spans="1:9">
      <c r="A156" t="s">
        <v>901</v>
      </c>
    </row>
    <row r="157" spans="1:9">
      <c r="A157" t="s">
        <v>902</v>
      </c>
      <c r="B157">
        <v>70</v>
      </c>
      <c r="C157">
        <v>73</v>
      </c>
      <c r="D157">
        <v>19</v>
      </c>
      <c r="E157">
        <v>47</v>
      </c>
      <c r="F157">
        <v>70</v>
      </c>
      <c r="G157">
        <v>67</v>
      </c>
      <c r="H157">
        <v>162</v>
      </c>
      <c r="I157">
        <v>58</v>
      </c>
    </row>
    <row r="158" spans="1:9">
      <c r="A158" t="s">
        <v>903</v>
      </c>
      <c r="B158">
        <v>80</v>
      </c>
      <c r="C158">
        <v>79</v>
      </c>
      <c r="D158">
        <v>28</v>
      </c>
      <c r="E158">
        <v>58</v>
      </c>
      <c r="F158">
        <v>85</v>
      </c>
      <c r="G158">
        <v>94</v>
      </c>
      <c r="H158">
        <v>130</v>
      </c>
      <c r="I158">
        <v>83</v>
      </c>
    </row>
    <row r="159" spans="1:9">
      <c r="A159" t="s">
        <v>904</v>
      </c>
      <c r="B159">
        <v>27</v>
      </c>
      <c r="C159">
        <v>28</v>
      </c>
      <c r="D159">
        <v>10</v>
      </c>
      <c r="E159">
        <v>19</v>
      </c>
      <c r="F159">
        <v>22</v>
      </c>
      <c r="G159">
        <v>38</v>
      </c>
      <c r="H159">
        <v>50</v>
      </c>
      <c r="I159">
        <v>24</v>
      </c>
    </row>
    <row r="160" spans="1:9">
      <c r="A160" t="s">
        <v>905</v>
      </c>
      <c r="B160">
        <v>26</v>
      </c>
      <c r="C160">
        <v>28</v>
      </c>
      <c r="D160">
        <v>7</v>
      </c>
      <c r="E160">
        <v>15</v>
      </c>
      <c r="F160">
        <v>27</v>
      </c>
      <c r="G160">
        <v>39</v>
      </c>
      <c r="H160">
        <v>51</v>
      </c>
      <c r="I160">
        <v>13</v>
      </c>
    </row>
    <row r="161" spans="1:9">
      <c r="A161" t="s">
        <v>906</v>
      </c>
      <c r="B161">
        <v>17</v>
      </c>
      <c r="C161">
        <v>17</v>
      </c>
      <c r="D161">
        <v>6</v>
      </c>
      <c r="E161">
        <v>8</v>
      </c>
      <c r="F161">
        <v>11</v>
      </c>
      <c r="G161">
        <v>14</v>
      </c>
      <c r="H161">
        <v>45</v>
      </c>
      <c r="I161">
        <v>16</v>
      </c>
    </row>
    <row r="162" spans="1:9">
      <c r="A162" t="s">
        <v>907</v>
      </c>
      <c r="B162">
        <v>10</v>
      </c>
      <c r="C162">
        <v>11</v>
      </c>
      <c r="D162">
        <v>2</v>
      </c>
      <c r="E162">
        <v>8</v>
      </c>
      <c r="F162">
        <v>9</v>
      </c>
      <c r="G162">
        <v>4</v>
      </c>
      <c r="H162">
        <v>30</v>
      </c>
      <c r="I162">
        <v>6</v>
      </c>
    </row>
    <row r="163" spans="1:9">
      <c r="A163" t="s">
        <v>908</v>
      </c>
      <c r="B163">
        <v>611</v>
      </c>
      <c r="C163">
        <v>614</v>
      </c>
      <c r="D163">
        <v>287</v>
      </c>
      <c r="E163">
        <v>354</v>
      </c>
      <c r="F163">
        <v>534</v>
      </c>
      <c r="G163">
        <v>670</v>
      </c>
      <c r="H163">
        <v>1222</v>
      </c>
      <c r="I163">
        <v>628</v>
      </c>
    </row>
    <row r="165" spans="1:9">
      <c r="A165" t="s">
        <v>909</v>
      </c>
      <c r="B165" t="s">
        <v>910</v>
      </c>
      <c r="C165" t="s">
        <v>911</v>
      </c>
      <c r="D165" t="s">
        <v>912</v>
      </c>
      <c r="E165" t="s">
        <v>913</v>
      </c>
      <c r="F165" t="s">
        <v>914</v>
      </c>
      <c r="G165" t="s">
        <v>915</v>
      </c>
    </row>
    <row r="166" spans="1:9">
      <c r="A166" t="s">
        <v>756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Mean Expends</vt:lpstr>
      <vt:lpstr>wealth vs spending </vt:lpstr>
      <vt:lpstr>CombIncome</vt:lpstr>
      <vt:lpstr>SCF wealth 2013 Table 4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Roth</dc:creator>
  <cp:lastModifiedBy>Steve Roth</cp:lastModifiedBy>
  <dcterms:created xsi:type="dcterms:W3CDTF">2017-04-19T13:59:07Z</dcterms:created>
  <dcterms:modified xsi:type="dcterms:W3CDTF">2017-09-18T17:36:35Z</dcterms:modified>
</cp:coreProperties>
</file>